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eaching Center\TC Team\05_Projekte\Financial Economics\6_OLAT\Excel Übungen\Excel fertig\"/>
    </mc:Choice>
  </mc:AlternateContent>
  <bookViews>
    <workbookView xWindow="0" yWindow="0" windowWidth="28800" windowHeight="12300"/>
  </bookViews>
  <sheets>
    <sheet name="Einleitung &amp; Vorgehensweise" sheetId="3" r:id="rId1"/>
    <sheet name="Simulation " sheetId="8" r:id="rId2"/>
    <sheet name="Simulation_Berechnungen" sheetId="7" state="hidden" r:id="rId3"/>
    <sheet name="Übung" sheetId="10" r:id="rId4"/>
    <sheet name="Lösung_Übung" sheetId="12" r:id="rId5"/>
    <sheet name="Notizblatt" sheetId="5" r:id="rId6"/>
  </sheets>
  <definedNames>
    <definedName name="d">#REF!</definedName>
    <definedName name="dd">#REF!</definedName>
    <definedName name="ddd">#REF!</definedName>
    <definedName name="_xlnm.Print_Area" localSheetId="4">Lösung_Übung!$E$1:$H$53</definedName>
    <definedName name="_xlnm.Print_Area" localSheetId="3">Übung!$E$1:$H$53</definedName>
    <definedName name="StartPosition" localSheetId="4">#REF!</definedName>
    <definedName name="StartPosition" localSheetId="3">#REF!</definedName>
    <definedName name="StartPosition">#REF!</definedName>
    <definedName name="textToday" localSheetId="4">#REF!</definedName>
    <definedName name="textToday" localSheetId="3">#REF!</definedName>
    <definedName name="textToday">#REF!</definedName>
    <definedName name="VALID_FORMATS" localSheetId="4">#REF!</definedName>
    <definedName name="VALID_FORMATS" localSheetId="3">#REF!</definedName>
    <definedName name="VALID_FORMATS">#REF!</definedName>
  </definedNames>
  <calcPr calcId="162913" concurrentCalc="0"/>
</workbook>
</file>

<file path=xl/calcChain.xml><?xml version="1.0" encoding="utf-8"?>
<calcChain xmlns="http://schemas.openxmlformats.org/spreadsheetml/2006/main">
  <c r="H30" i="12" l="1"/>
  <c r="H29" i="12"/>
  <c r="G29" i="12"/>
  <c r="E23" i="8"/>
  <c r="H14" i="7"/>
  <c r="G14" i="7"/>
  <c r="G13" i="7"/>
  <c r="H13" i="7"/>
  <c r="F19" i="10"/>
  <c r="E19" i="10"/>
  <c r="H49" i="12"/>
  <c r="I49" i="12"/>
  <c r="G49" i="12"/>
  <c r="H48" i="12"/>
  <c r="I48" i="12"/>
  <c r="G48" i="12"/>
  <c r="H47" i="12"/>
  <c r="I47" i="12"/>
  <c r="G47" i="12"/>
  <c r="H46" i="12"/>
  <c r="I46" i="12"/>
  <c r="G46" i="12"/>
  <c r="H45" i="12"/>
  <c r="I45" i="12"/>
  <c r="G45" i="12"/>
  <c r="H44" i="12"/>
  <c r="I44" i="12"/>
  <c r="G44" i="12"/>
  <c r="H43" i="12"/>
  <c r="I43" i="12"/>
  <c r="G43" i="12"/>
  <c r="H42" i="12"/>
  <c r="I42" i="12"/>
  <c r="G42" i="12"/>
  <c r="H41" i="12"/>
  <c r="I41" i="12"/>
  <c r="G41" i="12"/>
  <c r="H40" i="12"/>
  <c r="I40" i="12"/>
  <c r="G40" i="12"/>
  <c r="H39" i="12"/>
  <c r="I39" i="12"/>
  <c r="G39" i="12"/>
  <c r="H38" i="12"/>
  <c r="I38" i="12"/>
  <c r="G38" i="12"/>
  <c r="H37" i="12"/>
  <c r="I37" i="12"/>
  <c r="G37" i="12"/>
  <c r="I36" i="12"/>
  <c r="H36" i="12"/>
  <c r="G36" i="12"/>
  <c r="H35" i="12"/>
  <c r="I35" i="12"/>
  <c r="G35" i="12"/>
  <c r="H34" i="12"/>
  <c r="I34" i="12"/>
  <c r="G34" i="12"/>
  <c r="H33" i="12"/>
  <c r="I33" i="12"/>
  <c r="G33" i="12"/>
  <c r="H32" i="12"/>
  <c r="I32" i="12"/>
  <c r="G32" i="12"/>
  <c r="H31" i="12"/>
  <c r="I31" i="12"/>
  <c r="G31" i="12"/>
  <c r="I30" i="12"/>
  <c r="G30" i="12"/>
  <c r="I29" i="12"/>
  <c r="D30" i="12"/>
  <c r="D31" i="12"/>
  <c r="E29" i="12"/>
  <c r="E31" i="12"/>
  <c r="D32" i="12"/>
  <c r="E30" i="12"/>
  <c r="G34" i="7"/>
  <c r="D33" i="12"/>
  <c r="E32" i="12"/>
  <c r="H34" i="7"/>
  <c r="E33" i="12"/>
  <c r="D34" i="12"/>
  <c r="E29" i="10"/>
  <c r="D30" i="10"/>
  <c r="E30" i="10"/>
  <c r="D31" i="10"/>
  <c r="E31" i="10"/>
  <c r="D35" i="12"/>
  <c r="E34" i="12"/>
  <c r="E30" i="8"/>
  <c r="D32" i="10"/>
  <c r="E35" i="12"/>
  <c r="D36" i="12"/>
  <c r="E31" i="8"/>
  <c r="D36" i="7"/>
  <c r="E32" i="10"/>
  <c r="D33" i="10"/>
  <c r="E13" i="7"/>
  <c r="D14" i="7"/>
  <c r="E20" i="7"/>
  <c r="G20" i="7"/>
  <c r="D37" i="12"/>
  <c r="E36" i="12"/>
  <c r="H20" i="7"/>
  <c r="E14" i="7"/>
  <c r="E33" i="10"/>
  <c r="D34" i="10"/>
  <c r="D15" i="7"/>
  <c r="E37" i="12"/>
  <c r="D38" i="12"/>
  <c r="E15" i="7"/>
  <c r="G15" i="7"/>
  <c r="E34" i="10"/>
  <c r="D35" i="10"/>
  <c r="D16" i="7"/>
  <c r="E36" i="7"/>
  <c r="D39" i="12"/>
  <c r="E38" i="12"/>
  <c r="H15" i="7"/>
  <c r="E16" i="7"/>
  <c r="G16" i="7"/>
  <c r="H36" i="7"/>
  <c r="G36" i="7"/>
  <c r="E35" i="10"/>
  <c r="D36" i="10"/>
  <c r="D17" i="7"/>
  <c r="E17" i="7"/>
  <c r="E39" i="12"/>
  <c r="D40" i="12"/>
  <c r="H16" i="7"/>
  <c r="G17" i="7"/>
  <c r="H17" i="7"/>
  <c r="D18" i="7"/>
  <c r="E36" i="10"/>
  <c r="D37" i="10"/>
  <c r="D19" i="7"/>
  <c r="D41" i="12"/>
  <c r="E40" i="12"/>
  <c r="E18" i="7"/>
  <c r="G18" i="7"/>
  <c r="E37" i="10"/>
  <c r="D38" i="10"/>
  <c r="E19" i="7"/>
  <c r="G19" i="7"/>
  <c r="D21" i="7"/>
  <c r="E41" i="12"/>
  <c r="D42" i="12"/>
  <c r="H18" i="7"/>
  <c r="H19" i="7"/>
  <c r="E38" i="10"/>
  <c r="D39" i="10"/>
  <c r="E21" i="7"/>
  <c r="H21" i="7"/>
  <c r="D22" i="7"/>
  <c r="D43" i="12"/>
  <c r="E42" i="12"/>
  <c r="G21" i="7"/>
  <c r="E39" i="10"/>
  <c r="D40" i="10"/>
  <c r="D23" i="7"/>
  <c r="E22" i="7"/>
  <c r="H22" i="7"/>
  <c r="E43" i="12"/>
  <c r="D44" i="12"/>
  <c r="G22" i="7"/>
  <c r="E40" i="10"/>
  <c r="D41" i="10"/>
  <c r="D24" i="7"/>
  <c r="E23" i="7"/>
  <c r="G23" i="7"/>
  <c r="D45" i="12"/>
  <c r="E44" i="12"/>
  <c r="H23" i="7"/>
  <c r="E41" i="10"/>
  <c r="D42" i="10"/>
  <c r="E24" i="7"/>
  <c r="H24" i="7"/>
  <c r="D25" i="7"/>
  <c r="E45" i="12"/>
  <c r="D46" i="12"/>
  <c r="G24" i="7"/>
  <c r="E42" i="10"/>
  <c r="D43" i="10"/>
  <c r="D26" i="7"/>
  <c r="E25" i="7"/>
  <c r="H25" i="7"/>
  <c r="D47" i="12"/>
  <c r="E46" i="12"/>
  <c r="G25" i="7"/>
  <c r="E43" i="10"/>
  <c r="D44" i="10"/>
  <c r="E26" i="7"/>
  <c r="H26" i="7"/>
  <c r="D27" i="7"/>
  <c r="E47" i="12"/>
  <c r="D48" i="12"/>
  <c r="G26" i="7"/>
  <c r="E44" i="10"/>
  <c r="D45" i="10"/>
  <c r="D28" i="7"/>
  <c r="E27" i="7"/>
  <c r="H27" i="7"/>
  <c r="D49" i="12"/>
  <c r="E49" i="12"/>
  <c r="E48" i="12"/>
  <c r="G27" i="7"/>
  <c r="E45" i="10"/>
  <c r="D46" i="10"/>
  <c r="E28" i="7"/>
  <c r="G28" i="7"/>
  <c r="D29" i="7"/>
  <c r="H28" i="7"/>
  <c r="E46" i="10"/>
  <c r="D47" i="10"/>
  <c r="D30" i="7"/>
  <c r="E29" i="7"/>
  <c r="G29" i="7"/>
  <c r="H29" i="7"/>
  <c r="E47" i="10"/>
  <c r="D48" i="10"/>
  <c r="E30" i="7"/>
  <c r="H30" i="7"/>
  <c r="D31" i="7"/>
  <c r="G30" i="7"/>
  <c r="E48" i="10"/>
  <c r="D49" i="10"/>
  <c r="D32" i="7"/>
  <c r="E31" i="7"/>
  <c r="G31" i="7"/>
  <c r="H31" i="7"/>
  <c r="E49" i="10"/>
  <c r="D33" i="7"/>
  <c r="E32" i="7"/>
  <c r="H32" i="7"/>
  <c r="G32" i="7"/>
  <c r="D34" i="7"/>
  <c r="E33" i="7"/>
  <c r="H33" i="7"/>
  <c r="G33" i="7"/>
  <c r="E34" i="7"/>
</calcChain>
</file>

<file path=xl/sharedStrings.xml><?xml version="1.0" encoding="utf-8"?>
<sst xmlns="http://schemas.openxmlformats.org/spreadsheetml/2006/main" count="77" uniqueCount="42">
  <si>
    <t xml:space="preserve"> </t>
  </si>
  <si>
    <t>Hinweis:</t>
  </si>
  <si>
    <t>Einleitung:</t>
  </si>
  <si>
    <t>Gegeben:</t>
  </si>
  <si>
    <t>© Department of Banking and Finance</t>
  </si>
  <si>
    <t>A</t>
  </si>
  <si>
    <t>B</t>
  </si>
  <si>
    <t>Simulation Minimum-Variance Frontier eines Portfolios mit 2 Wertpapieren</t>
  </si>
  <si>
    <t>Gegeben sind 2 Wertpapiere mit folgenden Eigenschaften:</t>
  </si>
  <si>
    <t>Erwartete Rendite</t>
  </si>
  <si>
    <t>Standardabweichung</t>
  </si>
  <si>
    <t>Korrelations-Koeffizient</t>
  </si>
  <si>
    <t>Gewichtung Wertpapier A</t>
  </si>
  <si>
    <t>Gewichtung Wertpapier B</t>
  </si>
  <si>
    <t>ZURICH</t>
  </si>
  <si>
    <t>ABB</t>
  </si>
  <si>
    <t>Renditen</t>
  </si>
  <si>
    <t>Mittelwert</t>
  </si>
  <si>
    <t>Varianz</t>
  </si>
  <si>
    <t>Korrelationskoeffizient</t>
  </si>
  <si>
    <t>Excel-Übung: Mean-Variance Diagramm</t>
  </si>
  <si>
    <t>Portfolio Statistiken:</t>
  </si>
  <si>
    <t>Gewichtung:</t>
  </si>
  <si>
    <t>Verwende die Scroll-Balken unten bezüglich Korrelation / Gewichtung, um Änderungen der Minimum-Variance Frontier im Diagramm zu simulieren. Schaue dir dabei die 3 Spezialfälle (Korrelation gleich 0, 1 oder -1) etwas detaillierter an und betrachte dabei die Form der Minimum-Variance Frontier: Was ist die geringste Standardabweichung, die in diesen 3 Spezialfällen erreicht werden kann?</t>
  </si>
  <si>
    <r>
      <t>Gewichtung Wertp</t>
    </r>
    <r>
      <rPr>
        <b/>
        <sz val="11"/>
        <rFont val="Calibri"/>
        <family val="2"/>
        <scheme val="minor"/>
      </rPr>
      <t>apier A</t>
    </r>
  </si>
  <si>
    <t xml:space="preserve">Ausgangslage: </t>
  </si>
  <si>
    <t>Portfoliorendite</t>
  </si>
  <si>
    <t>Portfoliovarianz</t>
  </si>
  <si>
    <t>Portfoliostandard-abweichung</t>
  </si>
  <si>
    <t>Aufgaben:</t>
  </si>
  <si>
    <t>Diese Übung soll dir zeigen, wie sich die Form der Minimum-Variance Frontier mit dem Ändern der Korrelation eines Portfolios mit 2 Wertpapieren verändert. Durch das Ändern der Gewichte der jeweiligen Wertpapiere kann die Position des Portfolios auf der Minimum-Variance Frontier simuliert werden.</t>
  </si>
  <si>
    <t>Standard-abweichung</t>
  </si>
  <si>
    <t>Wir geben dir ein Beispiel, das aufzeigt, wie man ein Mean-Variance Diagramm selbst berechnet. Schau es dir an um zu sehen, wie man dabei vorgehen sollte.</t>
  </si>
  <si>
    <t>Die Simulation und ein Beispiel zur Berechnung der Minimum-Variance Frontier sind gegeben.</t>
  </si>
  <si>
    <t>Beispiel zur Berechnung der Minimum-Variance Frontier</t>
  </si>
  <si>
    <t>Eine Anpassung des Korrelationskoeffizienten wirkt sich auf die Form der Minimum-Variance Frontier aus.</t>
  </si>
  <si>
    <t>Nachfolgend können nun die erwartete Portfoliorenditen, die Portfoliovarianzen sowie die Portfoliostandardabweichungen für die unterschiedlichen Gewichtungen mit dem oben gegebenen Korrelationskoeffizienten berechnet werden. Basierend auf den errechneten Werten, kann die Minimum-Variance Frontier erstellt werden.</t>
  </si>
  <si>
    <t xml:space="preserve">1) Mittels der Scroll-Balken können der Korrelationskoeffizient sowie die Gewichte der jeweiligen Wertpapiere innerhalb des Portfolios verändert werden. 
2) Anschliessend wird anhand eines Beispiels aufgezeigt, wie man die Minimum-Variance Frontier selbst berechnet. </t>
  </si>
  <si>
    <t>Nachfolgend können nun die erwarteten Portfoliorenditen, die Portfoliovarianzen sowie die Portfoliostandardabweichungen für die unterschiedlichen Gewichtungen berechnet werden. Basierend auf den errechneten Werten, kann die Minimum-Variance Frontier erstellt werden.</t>
  </si>
  <si>
    <r>
      <t xml:space="preserve">Bitte beachte, dass diese Übung aus insgesamt </t>
    </r>
    <r>
      <rPr>
        <b/>
        <sz val="12"/>
        <rFont val="Calibri"/>
        <family val="2"/>
      </rPr>
      <t>5 Blättern</t>
    </r>
    <r>
      <rPr>
        <sz val="12"/>
        <rFont val="Calibri"/>
        <family val="2"/>
      </rPr>
      <t xml:space="preserve"> besteht, welche du durch Anklicken im Register (unten) einzeln öffnen kannst. Die Werte kannst du im Übungsblatt jeweils in die </t>
    </r>
    <r>
      <rPr>
        <b/>
        <sz val="12"/>
        <rFont val="Calibri"/>
        <family val="2"/>
      </rPr>
      <t>gelben Zellen</t>
    </r>
    <r>
      <rPr>
        <sz val="12"/>
        <rFont val="Calibri"/>
        <family val="2"/>
      </rPr>
      <t xml:space="preserve"> eingeben.</t>
    </r>
  </si>
  <si>
    <t>Arbeitsbereich</t>
  </si>
  <si>
    <t>© Teaching Center, University of Zurich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</si>
</sst>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[$€-1]_-;\-* #,##0.00\ [$€-1]_-;_-* &quot;-&quot;??\ [$€-1]_-"/>
    <numFmt numFmtId="165" formatCode="0.0%"/>
    <numFmt numFmtId="166" formatCode="0.00000"/>
    <numFmt numFmtId="167" formatCode="0.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Helv"/>
    </font>
    <font>
      <sz val="10"/>
      <name val="Arial"/>
      <family val="2"/>
    </font>
    <font>
      <sz val="11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</font>
    <font>
      <sz val="16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color rgb="FFFF99CC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99CC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rgb="FF99CC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rgb="FF006600"/>
        <bgColor indexed="64"/>
      </patternFill>
    </fill>
    <fill>
      <patternFill patternType="solid">
        <fgColor rgb="FF006600"/>
        <bgColor indexed="5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8" tint="0.59999389629810485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1"/>
    <xf numFmtId="0" fontId="20" fillId="0" borderId="0"/>
    <xf numFmtId="9" fontId="25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Fill="1"/>
    <xf numFmtId="10" fontId="0" fillId="0" borderId="0" xfId="0" applyNumberFormat="1"/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Border="1" applyProtection="1">
      <protection hidden="1"/>
    </xf>
    <xf numFmtId="0" fontId="5" fillId="2" borderId="0" xfId="0" applyFont="1" applyFill="1" applyBorder="1" applyProtection="1">
      <protection hidden="1"/>
    </xf>
    <xf numFmtId="0" fontId="5" fillId="4" borderId="0" xfId="0" applyFont="1" applyFill="1" applyProtection="1"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Border="1" applyProtection="1">
      <protection hidden="1"/>
    </xf>
    <xf numFmtId="0" fontId="6" fillId="4" borderId="0" xfId="0" applyFont="1" applyFill="1" applyProtection="1">
      <protection hidden="1"/>
    </xf>
    <xf numFmtId="0" fontId="7" fillId="2" borderId="0" xfId="0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8" fillId="2" borderId="0" xfId="0" applyFont="1" applyFill="1" applyBorder="1" applyProtection="1">
      <protection hidden="1"/>
    </xf>
    <xf numFmtId="0" fontId="9" fillId="0" borderId="0" xfId="0" applyFont="1" applyProtection="1">
      <protection hidden="1"/>
    </xf>
    <xf numFmtId="0" fontId="9" fillId="2" borderId="0" xfId="0" applyFont="1" applyFill="1" applyBorder="1" applyProtection="1">
      <protection hidden="1"/>
    </xf>
    <xf numFmtId="0" fontId="10" fillId="0" borderId="0" xfId="0" applyFont="1" applyFill="1" applyBorder="1" applyProtection="1">
      <protection hidden="1"/>
    </xf>
    <xf numFmtId="0" fontId="10" fillId="2" borderId="0" xfId="0" applyFont="1" applyFill="1" applyBorder="1" applyProtection="1">
      <protection hidden="1"/>
    </xf>
    <xf numFmtId="0" fontId="11" fillId="2" borderId="0" xfId="0" applyFont="1" applyFill="1" applyBorder="1" applyAlignment="1" applyProtection="1">
      <protection hidden="1"/>
    </xf>
    <xf numFmtId="0" fontId="10" fillId="0" borderId="0" xfId="0" applyFont="1" applyFill="1" applyBorder="1" applyAlignment="1" applyProtection="1">
      <alignment horizontal="left" vertical="top" wrapText="1"/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Protection="1">
      <protection hidden="1"/>
    </xf>
    <xf numFmtId="0" fontId="10" fillId="2" borderId="0" xfId="0" applyFont="1" applyFill="1" applyBorder="1" applyAlignment="1" applyProtection="1">
      <alignment horizontal="left" vertical="top" wrapText="1"/>
      <protection hidden="1"/>
    </xf>
    <xf numFmtId="0" fontId="5" fillId="3" borderId="0" xfId="0" applyFont="1" applyFill="1" applyBorder="1" applyProtection="1">
      <protection hidden="1"/>
    </xf>
    <xf numFmtId="0" fontId="5" fillId="2" borderId="0" xfId="0" applyFont="1" applyFill="1" applyBorder="1" applyAlignment="1" applyProtection="1">
      <protection hidden="1"/>
    </xf>
    <xf numFmtId="0" fontId="5" fillId="0" borderId="0" xfId="0" applyFont="1" applyAlignment="1" applyProtection="1">
      <protection hidden="1"/>
    </xf>
    <xf numFmtId="0" fontId="5" fillId="2" borderId="0" xfId="0" applyFont="1" applyFill="1" applyBorder="1" applyAlignment="1" applyProtection="1">
      <alignment horizontal="left" vertical="top" wrapText="1"/>
      <protection hidden="1"/>
    </xf>
    <xf numFmtId="0" fontId="7" fillId="2" borderId="0" xfId="0" applyFont="1" applyFill="1" applyBorder="1" applyAlignment="1" applyProtection="1">
      <protection hidden="1"/>
    </xf>
    <xf numFmtId="0" fontId="11" fillId="2" borderId="0" xfId="0" applyFont="1" applyFill="1" applyBorder="1" applyAlignment="1" applyProtection="1">
      <alignment vertical="top"/>
      <protection hidden="1"/>
    </xf>
    <xf numFmtId="0" fontId="5" fillId="0" borderId="0" xfId="0" applyFont="1" applyAlignment="1" applyProtection="1">
      <alignment vertical="top"/>
      <protection hidden="1"/>
    </xf>
    <xf numFmtId="0" fontId="4" fillId="0" borderId="0" xfId="2"/>
    <xf numFmtId="0" fontId="14" fillId="5" borderId="0" xfId="0" applyFont="1" applyFill="1" applyBorder="1" applyProtection="1">
      <protection hidden="1"/>
    </xf>
    <xf numFmtId="0" fontId="15" fillId="5" borderId="0" xfId="0" applyFont="1" applyFill="1" applyBorder="1" applyProtection="1">
      <protection hidden="1"/>
    </xf>
    <xf numFmtId="0" fontId="5" fillId="6" borderId="0" xfId="0" applyFont="1" applyFill="1" applyBorder="1" applyProtection="1">
      <protection hidden="1"/>
    </xf>
    <xf numFmtId="0" fontId="5" fillId="6" borderId="0" xfId="0" applyFont="1" applyFill="1" applyProtection="1">
      <protection hidden="1"/>
    </xf>
    <xf numFmtId="0" fontId="20" fillId="6" borderId="0" xfId="4" applyFill="1"/>
    <xf numFmtId="0" fontId="20" fillId="6" borderId="0" xfId="4" applyFill="1" applyBorder="1"/>
    <xf numFmtId="0" fontId="17" fillId="6" borderId="0" xfId="4" applyFont="1" applyFill="1"/>
    <xf numFmtId="0" fontId="19" fillId="6" borderId="0" xfId="4" applyFont="1" applyFill="1" applyBorder="1"/>
    <xf numFmtId="0" fontId="18" fillId="6" borderId="0" xfId="4" applyFont="1" applyFill="1"/>
    <xf numFmtId="0" fontId="18" fillId="6" borderId="0" xfId="4" applyFont="1" applyFill="1" applyBorder="1"/>
    <xf numFmtId="0" fontId="20" fillId="6" borderId="0" xfId="4" applyFont="1" applyFill="1"/>
    <xf numFmtId="0" fontId="20" fillId="6" borderId="0" xfId="4" applyFont="1" applyFill="1" applyBorder="1"/>
    <xf numFmtId="0" fontId="20" fillId="6" borderId="2" xfId="4" applyFill="1" applyBorder="1"/>
    <xf numFmtId="0" fontId="21" fillId="6" borderId="0" xfId="4" applyFont="1" applyFill="1" applyBorder="1"/>
    <xf numFmtId="0" fontId="22" fillId="6" borderId="0" xfId="4" applyFont="1" applyFill="1" applyBorder="1"/>
    <xf numFmtId="0" fontId="12" fillId="6" borderId="0" xfId="4" applyFont="1" applyFill="1"/>
    <xf numFmtId="0" fontId="2" fillId="6" borderId="0" xfId="4" applyFont="1" applyFill="1"/>
    <xf numFmtId="0" fontId="23" fillId="6" borderId="0" xfId="4" applyFont="1" applyFill="1"/>
    <xf numFmtId="0" fontId="12" fillId="6" borderId="3" xfId="4" applyFont="1" applyFill="1" applyBorder="1"/>
    <xf numFmtId="0" fontId="13" fillId="6" borderId="0" xfId="4" applyFont="1" applyFill="1" applyBorder="1"/>
    <xf numFmtId="0" fontId="12" fillId="6" borderId="0" xfId="4" applyFont="1" applyFill="1" applyBorder="1"/>
    <xf numFmtId="165" fontId="2" fillId="6" borderId="0" xfId="4" applyNumberFormat="1" applyFont="1" applyFill="1" applyBorder="1"/>
    <xf numFmtId="0" fontId="2" fillId="6" borderId="0" xfId="4" applyFont="1" applyFill="1" applyBorder="1"/>
    <xf numFmtId="0" fontId="23" fillId="6" borderId="0" xfId="4" applyFont="1" applyFill="1" applyBorder="1"/>
    <xf numFmtId="0" fontId="12" fillId="6" borderId="2" xfId="4" applyFont="1" applyFill="1" applyBorder="1"/>
    <xf numFmtId="165" fontId="2" fillId="6" borderId="2" xfId="4" applyNumberFormat="1" applyFont="1" applyFill="1" applyBorder="1"/>
    <xf numFmtId="0" fontId="2" fillId="0" borderId="0" xfId="4" applyFont="1" applyFill="1"/>
    <xf numFmtId="0" fontId="16" fillId="0" borderId="0" xfId="4" applyFont="1" applyFill="1"/>
    <xf numFmtId="0" fontId="24" fillId="0" borderId="0" xfId="0" applyFont="1"/>
    <xf numFmtId="0" fontId="24" fillId="0" borderId="0" xfId="0" applyFont="1" applyFill="1"/>
    <xf numFmtId="0" fontId="24" fillId="0" borderId="0" xfId="0" applyFont="1" applyBorder="1" applyAlignment="1">
      <alignment vertical="top" wrapText="1"/>
    </xf>
    <xf numFmtId="0" fontId="1" fillId="6" borderId="0" xfId="4" applyFont="1" applyFill="1"/>
    <xf numFmtId="0" fontId="1" fillId="6" borderId="0" xfId="4" applyFont="1" applyFill="1" applyBorder="1"/>
    <xf numFmtId="0" fontId="12" fillId="6" borderId="4" xfId="4" applyFont="1" applyFill="1" applyBorder="1"/>
    <xf numFmtId="0" fontId="1" fillId="6" borderId="4" xfId="4" applyFont="1" applyFill="1" applyBorder="1"/>
    <xf numFmtId="0" fontId="12" fillId="0" borderId="0" xfId="0" applyFont="1"/>
    <xf numFmtId="166" fontId="1" fillId="6" borderId="0" xfId="4" applyNumberFormat="1" applyFont="1" applyFill="1" applyBorder="1"/>
    <xf numFmtId="0" fontId="1" fillId="6" borderId="0" xfId="4" applyFont="1" applyFill="1" applyAlignment="1">
      <alignment vertical="top" wrapText="1"/>
    </xf>
    <xf numFmtId="0" fontId="12" fillId="0" borderId="0" xfId="0" applyFont="1" applyFill="1"/>
    <xf numFmtId="0" fontId="1" fillId="6" borderId="0" xfId="4" applyFont="1" applyFill="1" applyAlignment="1">
      <alignment horizontal="left" vertical="top" wrapText="1"/>
    </xf>
    <xf numFmtId="165" fontId="12" fillId="6" borderId="0" xfId="5" applyNumberFormat="1" applyFont="1" applyFill="1" applyBorder="1"/>
    <xf numFmtId="0" fontId="10" fillId="0" borderId="0" xfId="0" applyFont="1" applyFill="1" applyBorder="1" applyAlignment="1" applyProtection="1">
      <alignment vertical="center"/>
      <protection hidden="1"/>
    </xf>
    <xf numFmtId="0" fontId="20" fillId="6" borderId="0" xfId="4" applyFill="1" applyAlignment="1">
      <alignment vertical="center"/>
    </xf>
    <xf numFmtId="0" fontId="12" fillId="6" borderId="3" xfId="4" applyFont="1" applyFill="1" applyBorder="1" applyAlignment="1">
      <alignment horizontal="right" vertical="center"/>
    </xf>
    <xf numFmtId="0" fontId="20" fillId="6" borderId="0" xfId="4" applyFont="1" applyFill="1" applyAlignment="1">
      <alignment vertical="center"/>
    </xf>
    <xf numFmtId="0" fontId="12" fillId="6" borderId="3" xfId="4" applyFont="1" applyFill="1" applyBorder="1" applyAlignment="1">
      <alignment horizontal="right" vertical="center" wrapText="1"/>
    </xf>
    <xf numFmtId="0" fontId="16" fillId="6" borderId="2" xfId="4" applyFont="1" applyFill="1" applyBorder="1"/>
    <xf numFmtId="0" fontId="20" fillId="6" borderId="2" xfId="4" applyFont="1" applyFill="1" applyBorder="1"/>
    <xf numFmtId="0" fontId="16" fillId="6" borderId="0" xfId="4" applyFont="1" applyFill="1" applyAlignment="1">
      <alignment horizontal="left" vertical="top" wrapText="1"/>
    </xf>
    <xf numFmtId="0" fontId="12" fillId="6" borderId="2" xfId="4" applyFont="1" applyFill="1" applyBorder="1" applyAlignment="1">
      <alignment horizontal="right"/>
    </xf>
    <xf numFmtId="165" fontId="1" fillId="6" borderId="0" xfId="5" applyNumberFormat="1" applyFont="1" applyFill="1" applyBorder="1" applyAlignment="1">
      <alignment horizontal="right"/>
    </xf>
    <xf numFmtId="165" fontId="1" fillId="6" borderId="2" xfId="5" applyNumberFormat="1" applyFont="1" applyFill="1" applyBorder="1" applyAlignment="1">
      <alignment horizontal="right"/>
    </xf>
    <xf numFmtId="165" fontId="12" fillId="6" borderId="2" xfId="5" applyNumberFormat="1" applyFont="1" applyFill="1" applyBorder="1"/>
    <xf numFmtId="165" fontId="12" fillId="6" borderId="5" xfId="5" applyNumberFormat="1" applyFont="1" applyFill="1" applyBorder="1"/>
    <xf numFmtId="165" fontId="1" fillId="7" borderId="0" xfId="5" applyNumberFormat="1" applyFont="1" applyFill="1" applyBorder="1"/>
    <xf numFmtId="165" fontId="1" fillId="7" borderId="5" xfId="5" applyNumberFormat="1" applyFont="1" applyFill="1" applyBorder="1"/>
    <xf numFmtId="165" fontId="1" fillId="7" borderId="2" xfId="5" applyNumberFormat="1" applyFont="1" applyFill="1" applyBorder="1"/>
    <xf numFmtId="0" fontId="12" fillId="0" borderId="2" xfId="0" applyFont="1" applyBorder="1"/>
    <xf numFmtId="0" fontId="1" fillId="6" borderId="0" xfId="4" applyFont="1" applyFill="1" applyAlignment="1">
      <alignment horizontal="left" vertical="top" wrapText="1"/>
    </xf>
    <xf numFmtId="165" fontId="26" fillId="0" borderId="0" xfId="4" applyNumberFormat="1" applyFont="1" applyFill="1" applyBorder="1"/>
    <xf numFmtId="0" fontId="26" fillId="0" borderId="0" xfId="4" applyFont="1" applyFill="1" applyBorder="1" applyAlignment="1">
      <alignment horizontal="center"/>
    </xf>
    <xf numFmtId="0" fontId="13" fillId="6" borderId="3" xfId="4" applyFont="1" applyFill="1" applyBorder="1" applyAlignment="1">
      <alignment horizontal="right"/>
    </xf>
    <xf numFmtId="165" fontId="12" fillId="6" borderId="0" xfId="5" applyNumberFormat="1" applyFont="1" applyFill="1"/>
    <xf numFmtId="165" fontId="1" fillId="6" borderId="0" xfId="4" applyNumberFormat="1" applyFont="1" applyFill="1" applyBorder="1"/>
    <xf numFmtId="0" fontId="1" fillId="6" borderId="5" xfId="4" applyFont="1" applyFill="1" applyBorder="1"/>
    <xf numFmtId="0" fontId="13" fillId="6" borderId="3" xfId="4" applyFont="1" applyFill="1" applyBorder="1" applyAlignment="1">
      <alignment horizontal="right" vertical="center"/>
    </xf>
    <xf numFmtId="0" fontId="12" fillId="6" borderId="0" xfId="4" applyFont="1" applyFill="1" applyBorder="1" applyAlignment="1">
      <alignment vertical="center"/>
    </xf>
    <xf numFmtId="0" fontId="27" fillId="6" borderId="2" xfId="4" applyFont="1" applyFill="1" applyBorder="1"/>
    <xf numFmtId="0" fontId="13" fillId="6" borderId="3" xfId="4" applyFont="1" applyFill="1" applyBorder="1" applyAlignment="1">
      <alignment horizontal="right" vertical="center" wrapText="1"/>
    </xf>
    <xf numFmtId="167" fontId="1" fillId="7" borderId="0" xfId="5" applyNumberFormat="1" applyFont="1" applyFill="1" applyBorder="1"/>
    <xf numFmtId="165" fontId="20" fillId="6" borderId="0" xfId="5" applyNumberFormat="1" applyFont="1" applyFill="1"/>
    <xf numFmtId="165" fontId="20" fillId="6" borderId="0" xfId="5" applyNumberFormat="1" applyFont="1" applyFill="1" applyBorder="1"/>
    <xf numFmtId="0" fontId="12" fillId="8" borderId="0" xfId="4" applyFont="1" applyFill="1" applyBorder="1"/>
    <xf numFmtId="165" fontId="1" fillId="8" borderId="0" xfId="5" applyNumberFormat="1" applyFont="1" applyFill="1" applyBorder="1"/>
    <xf numFmtId="0" fontId="10" fillId="9" borderId="0" xfId="0" applyFont="1" applyFill="1" applyBorder="1" applyProtection="1">
      <protection hidden="1"/>
    </xf>
    <xf numFmtId="0" fontId="12" fillId="6" borderId="0" xfId="0" applyFont="1" applyFill="1"/>
    <xf numFmtId="0" fontId="0" fillId="6" borderId="0" xfId="0" applyFill="1"/>
    <xf numFmtId="0" fontId="7" fillId="6" borderId="2" xfId="0" applyFont="1" applyFill="1" applyBorder="1" applyProtection="1">
      <protection hidden="1"/>
    </xf>
    <xf numFmtId="0" fontId="5" fillId="6" borderId="2" xfId="0" applyFont="1" applyFill="1" applyBorder="1" applyProtection="1">
      <protection hidden="1"/>
    </xf>
    <xf numFmtId="0" fontId="6" fillId="6" borderId="0" xfId="0" applyFont="1" applyFill="1" applyBorder="1" applyProtection="1">
      <protection hidden="1"/>
    </xf>
    <xf numFmtId="0" fontId="10" fillId="6" borderId="0" xfId="0" applyFont="1" applyFill="1" applyBorder="1" applyProtection="1">
      <protection hidden="1"/>
    </xf>
    <xf numFmtId="0" fontId="24" fillId="6" borderId="0" xfId="0" applyFont="1" applyFill="1" applyBorder="1" applyAlignment="1">
      <alignment vertical="top" wrapText="1"/>
    </xf>
    <xf numFmtId="0" fontId="24" fillId="6" borderId="0" xfId="0" applyFont="1" applyFill="1"/>
    <xf numFmtId="10" fontId="0" fillId="6" borderId="0" xfId="0" applyNumberFormat="1" applyFill="1"/>
    <xf numFmtId="0" fontId="5" fillId="10" borderId="0" xfId="0" applyFont="1" applyFill="1" applyBorder="1" applyProtection="1">
      <protection hidden="1"/>
    </xf>
    <xf numFmtId="0" fontId="7" fillId="10" borderId="0" xfId="0" applyFont="1" applyFill="1" applyBorder="1" applyProtection="1">
      <protection hidden="1"/>
    </xf>
    <xf numFmtId="0" fontId="10" fillId="11" borderId="0" xfId="0" applyFont="1" applyFill="1" applyBorder="1" applyProtection="1">
      <protection hidden="1"/>
    </xf>
    <xf numFmtId="0" fontId="10" fillId="11" borderId="0" xfId="0" applyFont="1" applyFill="1" applyBorder="1" applyAlignment="1" applyProtection="1">
      <alignment vertical="center"/>
      <protection hidden="1"/>
    </xf>
    <xf numFmtId="0" fontId="12" fillId="6" borderId="5" xfId="0" applyFont="1" applyFill="1" applyBorder="1"/>
    <xf numFmtId="0" fontId="10" fillId="2" borderId="0" xfId="0" applyFont="1" applyFill="1" applyBorder="1" applyAlignment="1" applyProtection="1">
      <alignment horizontal="left" vertical="top" wrapText="1"/>
      <protection hidden="1"/>
    </xf>
    <xf numFmtId="0" fontId="10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2" fillId="6" borderId="0" xfId="4" applyFont="1" applyFill="1" applyAlignment="1">
      <alignment horizontal="left" vertical="top" wrapText="1"/>
    </xf>
    <xf numFmtId="0" fontId="11" fillId="2" borderId="2" xfId="0" applyFont="1" applyFill="1" applyBorder="1" applyProtection="1">
      <protection hidden="1"/>
    </xf>
    <xf numFmtId="0" fontId="21" fillId="2" borderId="2" xfId="0" applyFont="1" applyFill="1" applyBorder="1" applyProtection="1">
      <protection hidden="1"/>
    </xf>
  </cellXfs>
  <cellStyles count="6">
    <cellStyle name="Euro" xfId="1"/>
    <cellStyle name="Normal" xfId="0" builtinId="0"/>
    <cellStyle name="Normal 2" xfId="2"/>
    <cellStyle name="Normal 3" xfId="4"/>
    <cellStyle name="Notes" xfId="3"/>
    <cellStyle name="Percent" xfId="5" builtinId="5"/>
  </cellStyles>
  <dxfs count="0"/>
  <tableStyles count="0" defaultTableStyle="TableStyleMedium9" defaultPivotStyle="PivotStyleLight16"/>
  <colors>
    <mruColors>
      <color rgb="FFFFFF99"/>
      <color rgb="FFFF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de-CH"/>
              <a:t>Minimum-Variance Diagramm</a:t>
            </a:r>
          </a:p>
        </c:rich>
      </c:tx>
      <c:layout>
        <c:manualLayout>
          <c:xMode val="edge"/>
          <c:yMode val="edge"/>
          <c:x val="0.30769245020843"/>
          <c:y val="3.15789617206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23230784584434"/>
          <c:y val="0.13790591848325279"/>
          <c:w val="0.84338235363128444"/>
          <c:h val="0.68051493118124262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67-4F31-AFFD-B8AD80BC651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01-4167-4F31-AFFD-B8AD80BC651C}"/>
              </c:ext>
            </c:extLst>
          </c:dPt>
          <c:xVal>
            <c:numRef>
              <c:f>Simulation_Berechnungen!$H$13:$H$34</c:f>
              <c:numCache>
                <c:formatCode>0.0%</c:formatCode>
                <c:ptCount val="22"/>
                <c:pt idx="0">
                  <c:v>0.2</c:v>
                </c:pt>
                <c:pt idx="1">
                  <c:v>0.16999999999999998</c:v>
                </c:pt>
                <c:pt idx="2">
                  <c:v>0.13999999999999999</c:v>
                </c:pt>
                <c:pt idx="3">
                  <c:v>0.10999999999999997</c:v>
                </c:pt>
                <c:pt idx="4">
                  <c:v>7.9999999999999891E-2</c:v>
                </c:pt>
                <c:pt idx="5">
                  <c:v>4.999999999999992E-2</c:v>
                </c:pt>
                <c:pt idx="6">
                  <c:v>1.9999999999999938E-2</c:v>
                </c:pt>
                <c:pt idx="7">
                  <c:v>2.0000000000010001E-3</c:v>
                </c:pt>
                <c:pt idx="8">
                  <c:v>1.0000000000000489E-2</c:v>
                </c:pt>
                <c:pt idx="9">
                  <c:v>4.0000000000000223E-2</c:v>
                </c:pt>
                <c:pt idx="10">
                  <c:v>7.0000000000000215E-2</c:v>
                </c:pt>
                <c:pt idx="11">
                  <c:v>0.10000000000000028</c:v>
                </c:pt>
                <c:pt idx="12">
                  <c:v>0.13000000000000028</c:v>
                </c:pt>
                <c:pt idx="13">
                  <c:v>0.1600000000000002</c:v>
                </c:pt>
                <c:pt idx="14">
                  <c:v>0.19000000000000022</c:v>
                </c:pt>
                <c:pt idx="15">
                  <c:v>0.22000000000000028</c:v>
                </c:pt>
                <c:pt idx="16">
                  <c:v>0.25000000000000022</c:v>
                </c:pt>
                <c:pt idx="17">
                  <c:v>0.28000000000000019</c:v>
                </c:pt>
                <c:pt idx="18">
                  <c:v>0.31000000000000022</c:v>
                </c:pt>
                <c:pt idx="19">
                  <c:v>0.34000000000000019</c:v>
                </c:pt>
                <c:pt idx="20">
                  <c:v>0.37000000000000016</c:v>
                </c:pt>
                <c:pt idx="21">
                  <c:v>0.40000000000000019</c:v>
                </c:pt>
              </c:numCache>
            </c:numRef>
          </c:xVal>
          <c:yVal>
            <c:numRef>
              <c:f>Simulation_Berechnungen!$G$13:$G$34</c:f>
              <c:numCache>
                <c:formatCode>0.0%</c:formatCode>
                <c:ptCount val="22"/>
                <c:pt idx="0">
                  <c:v>0.05</c:v>
                </c:pt>
                <c:pt idx="1">
                  <c:v>5.5000000000000007E-2</c:v>
                </c:pt>
                <c:pt idx="2">
                  <c:v>6.0000000000000012E-2</c:v>
                </c:pt>
                <c:pt idx="3">
                  <c:v>6.5000000000000016E-2</c:v>
                </c:pt>
                <c:pt idx="4">
                  <c:v>7.0000000000000021E-2</c:v>
                </c:pt>
                <c:pt idx="5">
                  <c:v>7.5000000000000025E-2</c:v>
                </c:pt>
                <c:pt idx="6">
                  <c:v>8.0000000000000029E-2</c:v>
                </c:pt>
                <c:pt idx="7">
                  <c:v>8.299999999999999E-2</c:v>
                </c:pt>
                <c:pt idx="8">
                  <c:v>8.5000000000000034E-2</c:v>
                </c:pt>
                <c:pt idx="9">
                  <c:v>9.0000000000000038E-2</c:v>
                </c:pt>
                <c:pt idx="10">
                  <c:v>9.5000000000000043E-2</c:v>
                </c:pt>
                <c:pt idx="11">
                  <c:v>0.10000000000000005</c:v>
                </c:pt>
                <c:pt idx="12">
                  <c:v>0.10500000000000004</c:v>
                </c:pt>
                <c:pt idx="13">
                  <c:v>0.11000000000000001</c:v>
                </c:pt>
                <c:pt idx="14">
                  <c:v>0.11500000000000003</c:v>
                </c:pt>
                <c:pt idx="15">
                  <c:v>0.12000000000000004</c:v>
                </c:pt>
                <c:pt idx="16">
                  <c:v>0.12500000000000003</c:v>
                </c:pt>
                <c:pt idx="17">
                  <c:v>0.13000000000000003</c:v>
                </c:pt>
                <c:pt idx="18">
                  <c:v>0.13500000000000001</c:v>
                </c:pt>
                <c:pt idx="19">
                  <c:v>0.14000000000000001</c:v>
                </c:pt>
                <c:pt idx="20">
                  <c:v>0.14500000000000002</c:v>
                </c:pt>
                <c:pt idx="21">
                  <c:v>0.15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167-4F31-AFFD-B8AD80BC651C}"/>
            </c:ext>
          </c:extLst>
        </c:ser>
        <c:ser>
          <c:idx val="2"/>
          <c:order val="1"/>
          <c:tx>
            <c:v>Portfolio</c:v>
          </c:tx>
          <c:marker>
            <c:symbol val="circle"/>
            <c:size val="9"/>
            <c:spPr>
              <a:solidFill>
                <a:schemeClr val="accent5">
                  <a:lumMod val="50000"/>
                </a:schemeClr>
              </a:solidFill>
              <a:ln>
                <a:solidFill>
                  <a:schemeClr val="accent5">
                    <a:lumMod val="50000"/>
                  </a:schemeClr>
                </a:solidFill>
                <a:prstDash val="solid"/>
              </a:ln>
            </c:spPr>
          </c:marker>
          <c:xVal>
            <c:numRef>
              <c:f>Simulation_Berechnungen!$H$36</c:f>
              <c:numCache>
                <c:formatCode>0.0%</c:formatCode>
                <c:ptCount val="1"/>
                <c:pt idx="0">
                  <c:v>0.4</c:v>
                </c:pt>
              </c:numCache>
            </c:numRef>
          </c:xVal>
          <c:yVal>
            <c:numRef>
              <c:f>Simulation_Berechnungen!$G$36</c:f>
              <c:numCache>
                <c:formatCode>0.0%</c:formatCode>
                <c:ptCount val="1"/>
                <c:pt idx="0">
                  <c:v>0.15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167-4F31-AFFD-B8AD80BC6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3576736"/>
        <c:axId val="-2076451744"/>
      </c:scatterChart>
      <c:valAx>
        <c:axId val="-207357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Standardabweichung</a:t>
                </a:r>
              </a:p>
            </c:rich>
          </c:tx>
          <c:layout>
            <c:manualLayout>
              <c:xMode val="edge"/>
              <c:yMode val="edge"/>
              <c:x val="0.41787988266172599"/>
              <c:y val="0.9000001363465930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-2076451744"/>
        <c:crosses val="autoZero"/>
        <c:crossBetween val="midCat"/>
      </c:valAx>
      <c:valAx>
        <c:axId val="-2076451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Erwartete Rendite</a:t>
                </a:r>
              </a:p>
            </c:rich>
          </c:tx>
          <c:layout>
            <c:manualLayout>
              <c:xMode val="edge"/>
              <c:yMode val="edge"/>
              <c:x val="3.3264165508723201E-2"/>
              <c:y val="0.3578945359102839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-2073576736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ysClr val="windowText" lastClr="000000"/>
          </a:solidFill>
          <a:latin typeface="+mn-lt"/>
          <a:ea typeface="Arial"/>
          <a:cs typeface="Arial"/>
        </a:defRPr>
      </a:pPr>
      <a:endParaRPr lang="de-DE"/>
    </a:p>
  </c:txPr>
  <c:printSettings>
    <c:headerFooter/>
    <c:pageMargins b="0.984251969" l="0.78740157499999996" r="0.78740157499999996" t="0.984251969" header="0.4921259845" footer="0.492125984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de-DE"/>
              <a:t>Minimum-Variance Frontier</a:t>
            </a:r>
          </a:p>
        </c:rich>
      </c:tx>
      <c:layout>
        <c:manualLayout>
          <c:xMode val="edge"/>
          <c:yMode val="edge"/>
          <c:x val="0.33172949703316301"/>
          <c:y val="3.32237197973442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80596014181219"/>
          <c:y val="0.18273045888539299"/>
          <c:w val="0.77362421854779739"/>
          <c:h val="0.6378954201090090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Übung!$I$29:$I$49</c:f>
              <c:numCache>
                <c:formatCode>0.0%</c:formatCode>
                <c:ptCount val="21"/>
              </c:numCache>
            </c:numRef>
          </c:xVal>
          <c:yVal>
            <c:numRef>
              <c:f>Übung!$G$29:$G$49</c:f>
              <c:numCache>
                <c:formatCode>0.0%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F6E-4C3F-81C3-71E3CB76B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5254256"/>
        <c:axId val="-2073674400"/>
      </c:scatterChart>
      <c:valAx>
        <c:axId val="-214525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>
                  <a:defRPr/>
                </a:pPr>
                <a:r>
                  <a:rPr lang="de-DE"/>
                  <a:t>Standardabweichung</a:t>
                </a:r>
              </a:p>
            </c:rich>
          </c:tx>
          <c:layout>
            <c:manualLayout>
              <c:xMode val="edge"/>
              <c:yMode val="edge"/>
              <c:x val="0.42132067506401699"/>
              <c:y val="0.9003628065080290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-2073674400"/>
        <c:crosses val="autoZero"/>
        <c:crossBetween val="midCat"/>
      </c:valAx>
      <c:valAx>
        <c:axId val="-20736744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algn="r">
                  <a:defRPr/>
                </a:pPr>
                <a:r>
                  <a:rPr lang="de-DE"/>
                  <a:t>Erwartete Rendite</a:t>
                </a:r>
              </a:p>
            </c:rich>
          </c:tx>
          <c:layout>
            <c:manualLayout>
              <c:xMode val="edge"/>
              <c:yMode val="edge"/>
              <c:x val="3.6013764328433139E-2"/>
              <c:y val="0.36950266087946348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-2145254256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chemeClr val="tx1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/>
    <c:pageMargins b="0.75" l="0.7" r="0.7" t="0.75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de-DE"/>
              <a:t>Minimum-Variance Frontier</a:t>
            </a:r>
          </a:p>
        </c:rich>
      </c:tx>
      <c:layout>
        <c:manualLayout>
          <c:xMode val="edge"/>
          <c:yMode val="edge"/>
          <c:x val="0.33172949703316301"/>
          <c:y val="3.32237197973442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80596014181219"/>
          <c:y val="0.18273045888539299"/>
          <c:w val="0.77362421854779739"/>
          <c:h val="0.6378954201090090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Lösung_Übung!$I$29:$I$49</c:f>
              <c:numCache>
                <c:formatCode>0.0%</c:formatCode>
                <c:ptCount val="21"/>
                <c:pt idx="0">
                  <c:v>0.31672064132995686</c:v>
                </c:pt>
                <c:pt idx="1">
                  <c:v>0.3011574263538988</c:v>
                </c:pt>
                <c:pt idx="2">
                  <c:v>0.28619867363062707</c:v>
                </c:pt>
                <c:pt idx="3">
                  <c:v>0.27194414989835286</c:v>
                </c:pt>
                <c:pt idx="4">
                  <c:v>0.25851037711497554</c:v>
                </c:pt>
                <c:pt idx="5">
                  <c:v>0.24603183538822238</c:v>
                </c:pt>
                <c:pt idx="6">
                  <c:v>0.23466096289977431</c:v>
                </c:pt>
                <c:pt idx="7">
                  <c:v>0.22456608276804088</c:v>
                </c:pt>
                <c:pt idx="8">
                  <c:v>0.21592623297482252</c:v>
                </c:pt>
                <c:pt idx="9">
                  <c:v>0.20892200740896952</c:v>
                </c:pt>
                <c:pt idx="10">
                  <c:v>0.2037221804543411</c:v>
                </c:pt>
                <c:pt idx="11">
                  <c:v>0.20046721171934861</c:v>
                </c:pt>
                <c:pt idx="12">
                  <c:v>0.19925243706457041</c:v>
                </c:pt>
                <c:pt idx="13">
                  <c:v>0.20011501421430744</c:v>
                </c:pt>
                <c:pt idx="14">
                  <c:v>0.20302846767878577</c:v>
                </c:pt>
                <c:pt idx="15">
                  <c:v>0.20790659681256021</c:v>
                </c:pt>
                <c:pt idx="16">
                  <c:v>0.21461547438278211</c:v>
                </c:pt>
                <c:pt idx="17">
                  <c:v>0.22298992180610802</c:v>
                </c:pt>
                <c:pt idx="18">
                  <c:v>0.23285030200930201</c:v>
                </c:pt>
                <c:pt idx="19">
                  <c:v>0.24401654780103246</c:v>
                </c:pt>
                <c:pt idx="20">
                  <c:v>0.25631804968012956</c:v>
                </c:pt>
              </c:numCache>
            </c:numRef>
          </c:xVal>
          <c:yVal>
            <c:numRef>
              <c:f>Lösung_Übung!$G$29:$G$49</c:f>
              <c:numCache>
                <c:formatCode>0.0%</c:formatCode>
                <c:ptCount val="21"/>
                <c:pt idx="0">
                  <c:v>0.17083131388573192</c:v>
                </c:pt>
                <c:pt idx="1">
                  <c:v>0.16432325980232004</c:v>
                </c:pt>
                <c:pt idx="2">
                  <c:v>0.1578152057189082</c:v>
                </c:pt>
                <c:pt idx="3">
                  <c:v>0.15130715163549632</c:v>
                </c:pt>
                <c:pt idx="4">
                  <c:v>0.14479909755208448</c:v>
                </c:pt>
                <c:pt idx="5">
                  <c:v>0.1382910434686726</c:v>
                </c:pt>
                <c:pt idx="6">
                  <c:v>0.13178298938526073</c:v>
                </c:pt>
                <c:pt idx="7">
                  <c:v>0.12527493530184886</c:v>
                </c:pt>
                <c:pt idx="8">
                  <c:v>0.11876688121843701</c:v>
                </c:pt>
                <c:pt idx="9">
                  <c:v>0.11225882713502514</c:v>
                </c:pt>
                <c:pt idx="10">
                  <c:v>0.10575077305161328</c:v>
                </c:pt>
                <c:pt idx="11">
                  <c:v>9.9242718968201429E-2</c:v>
                </c:pt>
                <c:pt idx="12">
                  <c:v>9.2734664884789555E-2</c:v>
                </c:pt>
                <c:pt idx="13">
                  <c:v>8.6226610801377709E-2</c:v>
                </c:pt>
                <c:pt idx="14">
                  <c:v>7.9718556717965849E-2</c:v>
                </c:pt>
                <c:pt idx="15">
                  <c:v>7.3210502634554003E-2</c:v>
                </c:pt>
                <c:pt idx="16">
                  <c:v>6.6702448551142129E-2</c:v>
                </c:pt>
                <c:pt idx="17">
                  <c:v>6.0194394467730283E-2</c:v>
                </c:pt>
                <c:pt idx="18">
                  <c:v>5.3686340384318423E-2</c:v>
                </c:pt>
                <c:pt idx="19">
                  <c:v>4.7178286300906563E-2</c:v>
                </c:pt>
                <c:pt idx="20">
                  <c:v>4.0670232217494696E-2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7D-4A50-A4C0-2B11ED6B3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5254256"/>
        <c:axId val="-2073674400"/>
      </c:scatterChart>
      <c:valAx>
        <c:axId val="-214525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>
                  <a:defRPr/>
                </a:pPr>
                <a:r>
                  <a:rPr lang="de-DE"/>
                  <a:t>Standardabweichung</a:t>
                </a:r>
              </a:p>
            </c:rich>
          </c:tx>
          <c:layout>
            <c:manualLayout>
              <c:xMode val="edge"/>
              <c:yMode val="edge"/>
              <c:x val="0.42132067506401699"/>
              <c:y val="0.9003628065080290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-2073674400"/>
        <c:crosses val="autoZero"/>
        <c:crossBetween val="midCat"/>
      </c:valAx>
      <c:valAx>
        <c:axId val="-20736744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algn="r">
                  <a:defRPr/>
                </a:pPr>
                <a:r>
                  <a:rPr lang="de-DE"/>
                  <a:t>Erwartete Rendite</a:t>
                </a:r>
              </a:p>
            </c:rich>
          </c:tx>
          <c:layout>
            <c:manualLayout>
              <c:xMode val="edge"/>
              <c:yMode val="edge"/>
              <c:x val="3.6013764328433139E-2"/>
              <c:y val="0.36950266087946348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-2145254256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chemeClr val="tx1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/>
    <c:pageMargins b="0.75" l="0.7" r="0.7" t="0.75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Scroll" dx="16" fmlaLink="$E$33" horiz="1" max="100" page="10" val="0"/>
</file>

<file path=xl/ctrlProps/ctrlProp2.xml><?xml version="1.0" encoding="utf-8"?>
<formControlPr xmlns="http://schemas.microsoft.com/office/spreadsheetml/2009/9/main" objectType="Scroll" dx="16" fmlaLink="$E$25" horiz="1" max="20" page="5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31</xdr:row>
          <xdr:rowOff>142875</xdr:rowOff>
        </xdr:from>
        <xdr:to>
          <xdr:col>5</xdr:col>
          <xdr:colOff>9525</xdr:colOff>
          <xdr:row>33</xdr:row>
          <xdr:rowOff>161925</xdr:rowOff>
        </xdr:to>
        <xdr:sp macro="" textlink="">
          <xdr:nvSpPr>
            <xdr:cNvPr id="7169" name="Scroll Bar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23</xdr:row>
          <xdr:rowOff>47625</xdr:rowOff>
        </xdr:from>
        <xdr:to>
          <xdr:col>5</xdr:col>
          <xdr:colOff>9525</xdr:colOff>
          <xdr:row>25</xdr:row>
          <xdr:rowOff>28575</xdr:rowOff>
        </xdr:to>
        <xdr:sp macro="" textlink="">
          <xdr:nvSpPr>
            <xdr:cNvPr id="7170" name="Scroll Bar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10</xdr:col>
      <xdr:colOff>444500</xdr:colOff>
      <xdr:row>36</xdr:row>
      <xdr:rowOff>76200</xdr:rowOff>
    </xdr:from>
    <xdr:ext cx="184731" cy="264560"/>
    <xdr:sp macro="" textlink="">
      <xdr:nvSpPr>
        <xdr:cNvPr id="4" name="Textfeld 2"/>
        <xdr:cNvSpPr txBox="1"/>
      </xdr:nvSpPr>
      <xdr:spPr>
        <a:xfrm>
          <a:off x="2930525" y="587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>
    <xdr:from>
      <xdr:col>6</xdr:col>
      <xdr:colOff>647700</xdr:colOff>
      <xdr:row>14</xdr:row>
      <xdr:rowOff>177800</xdr:rowOff>
    </xdr:from>
    <xdr:to>
      <xdr:col>12</xdr:col>
      <xdr:colOff>406400</xdr:colOff>
      <xdr:row>32</xdr:row>
      <xdr:rowOff>114300</xdr:rowOff>
    </xdr:to>
    <xdr:graphicFrame macro="">
      <xdr:nvGraphicFramePr>
        <xdr:cNvPr id="5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9</xdr:row>
      <xdr:rowOff>8254</xdr:rowOff>
    </xdr:from>
    <xdr:to>
      <xdr:col>15</xdr:col>
      <xdr:colOff>814388</xdr:colOff>
      <xdr:row>28</xdr:row>
      <xdr:rowOff>111932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9</xdr:row>
      <xdr:rowOff>8254</xdr:rowOff>
    </xdr:from>
    <xdr:to>
      <xdr:col>15</xdr:col>
      <xdr:colOff>814388</xdr:colOff>
      <xdr:row>28</xdr:row>
      <xdr:rowOff>111932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30"/>
  <sheetViews>
    <sheetView showGridLines="0" tabSelected="1" workbookViewId="0">
      <selection activeCell="G25" sqref="G25"/>
    </sheetView>
  </sheetViews>
  <sheetFormatPr defaultColWidth="11.42578125" defaultRowHeight="15" x14ac:dyDescent="0.25"/>
  <cols>
    <col min="1" max="1" width="3.7109375" style="3" customWidth="1"/>
    <col min="2" max="3" width="0.85546875" style="4" customWidth="1"/>
    <col min="4" max="4" width="23.28515625" style="4" customWidth="1"/>
    <col min="5" max="5" width="3.7109375" style="4" customWidth="1"/>
    <col min="6" max="6" width="21.42578125" style="4" customWidth="1"/>
    <col min="7" max="7" width="25.7109375" style="4" customWidth="1"/>
    <col min="8" max="8" width="17.140625" style="4" customWidth="1"/>
    <col min="9" max="9" width="14.7109375" style="4" customWidth="1"/>
    <col min="10" max="10" width="21.42578125" style="4" customWidth="1"/>
    <col min="11" max="11" width="18.140625" style="4" customWidth="1"/>
    <col min="12" max="12" width="2.42578125" style="3" customWidth="1"/>
    <col min="13" max="256" width="9.140625" style="3" customWidth="1"/>
    <col min="257" max="16384" width="11.42578125" style="3"/>
  </cols>
  <sheetData>
    <row r="1" spans="1:256" ht="12.75" customHeight="1" x14ac:dyDescent="0.25">
      <c r="A1" s="12"/>
      <c r="D1" s="5"/>
      <c r="E1" s="5"/>
      <c r="F1" s="5"/>
      <c r="G1" s="5"/>
      <c r="H1" s="5"/>
      <c r="I1" s="5"/>
      <c r="J1" s="6"/>
      <c r="K1" s="6"/>
      <c r="L1" s="12"/>
    </row>
    <row r="2" spans="1:256" s="7" customFormat="1" ht="1.5" customHeight="1" x14ac:dyDescent="0.25">
      <c r="A2" s="12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ht="0.75" customHeight="1" x14ac:dyDescent="0.25">
      <c r="A3" s="12"/>
      <c r="B3" s="6"/>
      <c r="C3" s="6"/>
      <c r="D3" s="6"/>
      <c r="E3" s="6"/>
      <c r="F3" s="6"/>
      <c r="G3" s="6"/>
      <c r="H3" s="6"/>
      <c r="I3" s="6"/>
      <c r="J3" s="6"/>
      <c r="K3" s="6"/>
      <c r="L3" s="12"/>
    </row>
    <row r="4" spans="1:256" s="10" customFormat="1" ht="21" x14ac:dyDescent="0.35">
      <c r="A4" s="9"/>
      <c r="B4" s="31" t="s">
        <v>20</v>
      </c>
      <c r="C4" s="31"/>
      <c r="D4" s="32"/>
      <c r="E4" s="32"/>
      <c r="F4" s="32"/>
      <c r="G4" s="32"/>
      <c r="H4" s="32"/>
      <c r="I4" s="32"/>
      <c r="J4" s="32"/>
      <c r="K4" s="32"/>
      <c r="L4" s="9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ht="0.75" customHeight="1" x14ac:dyDescent="0.25">
      <c r="B5" s="11"/>
      <c r="C5" s="11"/>
      <c r="D5" s="6"/>
      <c r="E5" s="6"/>
      <c r="F5" s="6"/>
      <c r="G5" s="6"/>
      <c r="H5" s="6"/>
      <c r="I5" s="6"/>
      <c r="J5" s="6"/>
      <c r="K5" s="6"/>
      <c r="L5" s="12"/>
    </row>
    <row r="6" spans="1:256" s="7" customFormat="1" ht="1.5" customHeight="1" x14ac:dyDescent="0.25">
      <c r="A6" s="3"/>
      <c r="B6" s="116"/>
      <c r="C6" s="116"/>
      <c r="D6" s="115"/>
      <c r="E6" s="115"/>
      <c r="F6" s="115"/>
      <c r="G6" s="115"/>
      <c r="H6" s="115"/>
      <c r="I6" s="115"/>
      <c r="J6" s="115"/>
      <c r="K6" s="115"/>
      <c r="L6" s="1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12.75" customHeight="1" x14ac:dyDescent="0.25">
      <c r="B7" s="13" t="s">
        <v>41</v>
      </c>
      <c r="C7" s="13"/>
      <c r="D7" s="6"/>
      <c r="E7" s="6"/>
      <c r="F7" s="6"/>
      <c r="G7" s="6"/>
      <c r="H7" s="6"/>
      <c r="I7" s="6"/>
      <c r="J7" s="6"/>
      <c r="K7" s="6"/>
      <c r="L7" s="12"/>
    </row>
    <row r="8" spans="1:256" ht="12.75" customHeight="1" x14ac:dyDescent="0.25">
      <c r="C8" s="14"/>
      <c r="D8" s="15"/>
      <c r="E8" s="15"/>
      <c r="F8" s="15"/>
      <c r="G8" s="15"/>
      <c r="H8" s="15"/>
      <c r="I8" s="15"/>
      <c r="J8" s="15"/>
      <c r="K8" s="15"/>
      <c r="L8" s="12"/>
    </row>
    <row r="9" spans="1:256" s="21" customFormat="1" ht="15.75" x14ac:dyDescent="0.25">
      <c r="A9" s="16"/>
      <c r="B9" s="117"/>
      <c r="C9" s="17"/>
      <c r="D9" s="18" t="s">
        <v>1</v>
      </c>
      <c r="E9" s="120" t="s">
        <v>39</v>
      </c>
      <c r="F9" s="120"/>
      <c r="G9" s="120"/>
      <c r="H9" s="120"/>
      <c r="I9" s="120"/>
      <c r="J9" s="120"/>
      <c r="K9" s="120"/>
      <c r="L9" s="19"/>
      <c r="M9" s="19"/>
      <c r="N9" s="19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</row>
    <row r="10" spans="1:256" s="21" customFormat="1" ht="15.75" x14ac:dyDescent="0.25">
      <c r="A10" s="16"/>
      <c r="B10" s="117"/>
      <c r="C10" s="17"/>
      <c r="D10" s="18"/>
      <c r="E10" s="120"/>
      <c r="F10" s="120"/>
      <c r="G10" s="120"/>
      <c r="H10" s="120"/>
      <c r="I10" s="120"/>
      <c r="J10" s="120"/>
      <c r="K10" s="120"/>
      <c r="L10" s="19"/>
      <c r="M10" s="19"/>
      <c r="N10" s="19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</row>
    <row r="11" spans="1:256" s="21" customFormat="1" ht="9" customHeight="1" x14ac:dyDescent="0.25">
      <c r="A11" s="16"/>
      <c r="B11" s="117"/>
      <c r="C11" s="17"/>
      <c r="D11" s="18"/>
      <c r="E11" s="22"/>
      <c r="F11" s="22"/>
      <c r="G11" s="22"/>
      <c r="H11" s="22"/>
      <c r="I11" s="22"/>
      <c r="J11" s="22"/>
      <c r="K11" s="22"/>
      <c r="L11" s="19"/>
      <c r="M11" s="19"/>
      <c r="N11" s="19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</row>
    <row r="12" spans="1:256" s="21" customFormat="1" ht="15.75" x14ac:dyDescent="0.25">
      <c r="A12" s="16"/>
      <c r="B12" s="117"/>
      <c r="C12" s="17"/>
      <c r="D12" s="18" t="s">
        <v>2</v>
      </c>
      <c r="E12" s="120" t="s">
        <v>30</v>
      </c>
      <c r="F12" s="120"/>
      <c r="G12" s="120"/>
      <c r="H12" s="120"/>
      <c r="I12" s="120"/>
      <c r="J12" s="120"/>
      <c r="K12" s="120"/>
      <c r="L12" s="16"/>
      <c r="M12" s="16"/>
      <c r="N12" s="16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</row>
    <row r="13" spans="1:256" s="21" customFormat="1" ht="15.75" x14ac:dyDescent="0.25">
      <c r="A13" s="16"/>
      <c r="B13" s="117"/>
      <c r="C13" s="17"/>
      <c r="D13" s="18"/>
      <c r="E13" s="120"/>
      <c r="F13" s="120"/>
      <c r="G13" s="120"/>
      <c r="H13" s="120"/>
      <c r="I13" s="120"/>
      <c r="J13" s="120"/>
      <c r="K13" s="120"/>
      <c r="L13" s="16"/>
      <c r="M13" s="16"/>
      <c r="N13" s="16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</row>
    <row r="14" spans="1:256" s="21" customFormat="1" ht="18" customHeight="1" x14ac:dyDescent="0.25">
      <c r="A14" s="16"/>
      <c r="B14" s="117"/>
      <c r="C14" s="17"/>
      <c r="D14" s="18"/>
      <c r="E14" s="122"/>
      <c r="F14" s="122"/>
      <c r="G14" s="122"/>
      <c r="H14" s="122"/>
      <c r="I14" s="122"/>
      <c r="J14" s="122"/>
      <c r="K14" s="122"/>
      <c r="L14" s="16"/>
      <c r="M14" s="16"/>
      <c r="N14" s="16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</row>
    <row r="15" spans="1:256" s="21" customFormat="1" ht="15.75" x14ac:dyDescent="0.25">
      <c r="A15" s="16"/>
      <c r="B15" s="117"/>
      <c r="C15" s="17"/>
      <c r="D15" s="18" t="s">
        <v>3</v>
      </c>
      <c r="E15" s="120" t="s">
        <v>33</v>
      </c>
      <c r="F15" s="120"/>
      <c r="G15" s="120"/>
      <c r="H15" s="120"/>
      <c r="I15" s="120"/>
      <c r="J15" s="120"/>
      <c r="K15" s="120"/>
      <c r="L15" s="16"/>
      <c r="M15" s="16"/>
      <c r="N15" s="16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</row>
    <row r="16" spans="1:256" s="21" customFormat="1" ht="9" customHeight="1" x14ac:dyDescent="0.25">
      <c r="A16" s="16"/>
      <c r="B16" s="117"/>
      <c r="C16" s="17"/>
      <c r="D16" s="18"/>
      <c r="E16" s="121"/>
      <c r="F16" s="121"/>
      <c r="G16" s="121"/>
      <c r="H16" s="121"/>
      <c r="I16" s="121"/>
      <c r="J16" s="121"/>
      <c r="K16" s="121"/>
      <c r="L16" s="16"/>
      <c r="M16" s="16"/>
      <c r="N16" s="16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pans="1:256" s="21" customFormat="1" ht="48.75" customHeight="1" x14ac:dyDescent="0.25">
      <c r="A17" s="16"/>
      <c r="B17" s="117"/>
      <c r="C17" s="17"/>
      <c r="D17" s="28" t="s">
        <v>29</v>
      </c>
      <c r="E17" s="120" t="s">
        <v>37</v>
      </c>
      <c r="F17" s="120"/>
      <c r="G17" s="120"/>
      <c r="H17" s="120"/>
      <c r="I17" s="120"/>
      <c r="J17" s="120"/>
      <c r="K17" s="120"/>
      <c r="L17" s="19"/>
      <c r="M17" s="19"/>
      <c r="N17" s="19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pans="1:256" x14ac:dyDescent="0.25">
      <c r="A18" s="12"/>
      <c r="B18" s="23"/>
      <c r="C18" s="6"/>
      <c r="D18" s="24"/>
      <c r="E18" s="25"/>
      <c r="F18" s="25"/>
      <c r="G18" s="25"/>
      <c r="H18" s="25"/>
      <c r="I18" s="25"/>
      <c r="J18" s="25"/>
      <c r="K18" s="25"/>
    </row>
    <row r="19" spans="1:256" x14ac:dyDescent="0.25">
      <c r="A19" s="12"/>
      <c r="B19" s="23"/>
      <c r="C19" s="6"/>
      <c r="D19" s="24"/>
      <c r="E19" s="25"/>
      <c r="F19" s="25"/>
      <c r="G19" s="25"/>
      <c r="H19" s="25"/>
      <c r="I19" s="25"/>
      <c r="J19" s="25"/>
      <c r="K19" s="25"/>
    </row>
    <row r="20" spans="1:256" x14ac:dyDescent="0.25">
      <c r="A20" s="12"/>
      <c r="B20" s="23"/>
      <c r="C20" s="6"/>
      <c r="D20" s="24"/>
      <c r="E20" s="26"/>
      <c r="F20" s="26"/>
      <c r="G20" s="26"/>
      <c r="H20" s="26"/>
      <c r="I20" s="26"/>
      <c r="J20" s="26"/>
      <c r="K20" s="26"/>
    </row>
    <row r="21" spans="1:256" x14ac:dyDescent="0.25">
      <c r="A21" s="12"/>
      <c r="B21" s="23"/>
      <c r="C21" s="6"/>
      <c r="D21" s="24"/>
      <c r="E21" s="25"/>
      <c r="F21" s="25"/>
      <c r="G21" s="25"/>
      <c r="H21" s="25"/>
      <c r="I21" s="25"/>
      <c r="J21" s="25"/>
      <c r="K21" s="25"/>
    </row>
    <row r="22" spans="1:256" x14ac:dyDescent="0.25">
      <c r="A22" s="12"/>
      <c r="B22" s="23"/>
      <c r="C22" s="6"/>
      <c r="D22" s="24"/>
      <c r="E22" s="25"/>
      <c r="F22" s="25"/>
      <c r="G22" s="25"/>
      <c r="H22" s="25"/>
      <c r="I22" s="25"/>
      <c r="J22" s="25"/>
      <c r="K22" s="25"/>
    </row>
    <row r="23" spans="1:256" x14ac:dyDescent="0.25">
      <c r="A23" s="12"/>
      <c r="B23" s="23"/>
      <c r="C23" s="6"/>
      <c r="D23" s="24"/>
      <c r="E23" s="25"/>
      <c r="F23" s="25"/>
      <c r="G23" s="25"/>
      <c r="H23" s="25"/>
      <c r="I23" s="25"/>
      <c r="J23" s="25"/>
      <c r="K23" s="25"/>
    </row>
    <row r="24" spans="1:256" x14ac:dyDescent="0.25">
      <c r="A24" s="12"/>
      <c r="B24" s="23"/>
      <c r="C24" s="6"/>
      <c r="D24" s="24"/>
      <c r="E24" s="25"/>
      <c r="F24" s="25"/>
      <c r="G24" s="25"/>
      <c r="H24" s="25"/>
      <c r="I24" s="25"/>
      <c r="J24" s="25"/>
      <c r="K24" s="25"/>
    </row>
    <row r="25" spans="1:256" x14ac:dyDescent="0.25">
      <c r="A25" s="12"/>
      <c r="B25" s="23"/>
      <c r="C25" s="6"/>
      <c r="D25" s="24"/>
      <c r="E25" s="25"/>
      <c r="F25" s="25"/>
      <c r="G25" s="29"/>
      <c r="H25" s="25"/>
      <c r="I25" s="25"/>
      <c r="J25" s="25"/>
      <c r="K25" s="25"/>
    </row>
    <row r="26" spans="1:256" x14ac:dyDescent="0.25">
      <c r="A26" s="12"/>
      <c r="B26" s="23"/>
      <c r="C26" s="6"/>
      <c r="D26" s="24"/>
      <c r="E26" s="25"/>
      <c r="F26" s="25"/>
      <c r="G26" s="25"/>
      <c r="H26" s="25"/>
      <c r="I26" s="25"/>
      <c r="J26" s="25"/>
      <c r="K26" s="25"/>
    </row>
    <row r="27" spans="1:256" x14ac:dyDescent="0.25">
      <c r="A27" s="12"/>
      <c r="B27" s="23"/>
      <c r="C27" s="6"/>
      <c r="D27" s="24"/>
      <c r="E27" s="25"/>
      <c r="F27" s="25"/>
      <c r="G27" s="25"/>
      <c r="H27" s="25"/>
      <c r="I27" s="25"/>
      <c r="J27" s="25"/>
      <c r="K27" s="25"/>
    </row>
    <row r="28" spans="1:256" x14ac:dyDescent="0.25">
      <c r="A28" s="12"/>
      <c r="B28" s="23"/>
      <c r="C28" s="6"/>
      <c r="D28" s="27" t="s">
        <v>0</v>
      </c>
    </row>
    <row r="29" spans="1:256" x14ac:dyDescent="0.25">
      <c r="A29" s="12"/>
      <c r="B29" s="23"/>
      <c r="C29" s="6"/>
      <c r="D29" s="24"/>
    </row>
    <row r="30" spans="1:256" x14ac:dyDescent="0.25">
      <c r="A30" s="12"/>
      <c r="B30" s="23"/>
      <c r="C30" s="6"/>
      <c r="D30" s="24"/>
    </row>
  </sheetData>
  <mergeCells count="4">
    <mergeCell ref="E9:K10"/>
    <mergeCell ref="E15:K16"/>
    <mergeCell ref="E17:K17"/>
    <mergeCell ref="E12:K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S67"/>
  <sheetViews>
    <sheetView showGridLines="0" workbookViewId="0">
      <selection sqref="A1:XFD7"/>
    </sheetView>
  </sheetViews>
  <sheetFormatPr defaultColWidth="12.42578125" defaultRowHeight="15.75" x14ac:dyDescent="0.25"/>
  <cols>
    <col min="1" max="1" width="3.7109375" style="35" customWidth="1"/>
    <col min="2" max="3" width="0.85546875" style="35" customWidth="1"/>
    <col min="4" max="4" width="23.28515625" style="35" customWidth="1"/>
    <col min="5" max="7" width="12.42578125" style="35"/>
    <col min="8" max="8" width="16" style="35" customWidth="1"/>
    <col min="9" max="9" width="24.42578125" style="35" customWidth="1"/>
    <col min="10" max="10" width="11.5703125" style="35" customWidth="1"/>
    <col min="11" max="11" width="10.85546875" style="35" customWidth="1"/>
    <col min="12" max="12" width="17.5703125" style="35" customWidth="1"/>
    <col min="13" max="13" width="15.28515625" style="35" customWidth="1"/>
    <col min="14" max="14" width="6.140625" style="35" customWidth="1"/>
    <col min="15" max="16384" width="12.42578125" style="35"/>
  </cols>
  <sheetData>
    <row r="1" spans="1:13" ht="12.75" customHeight="1" x14ac:dyDescent="0.25">
      <c r="A1" s="12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.5" customHeight="1" x14ac:dyDescent="0.25">
      <c r="A2" s="12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3" ht="1.5" customHeight="1" x14ac:dyDescent="0.25">
      <c r="A3" s="1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21" x14ac:dyDescent="0.35">
      <c r="A4" s="9"/>
      <c r="B4" s="31" t="s">
        <v>20</v>
      </c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.5" customHeight="1" x14ac:dyDescent="0.25">
      <c r="A5" s="12"/>
      <c r="B5" s="11"/>
      <c r="C5" s="11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1.5" customHeight="1" x14ac:dyDescent="0.25">
      <c r="A6" s="12"/>
      <c r="B6" s="116"/>
      <c r="C6" s="116"/>
      <c r="D6" s="115"/>
      <c r="E6" s="115"/>
      <c r="F6" s="115"/>
      <c r="G6" s="115"/>
      <c r="H6" s="115"/>
      <c r="I6" s="115"/>
      <c r="J6" s="115"/>
      <c r="K6" s="115"/>
      <c r="L6" s="115"/>
      <c r="M6" s="115"/>
    </row>
    <row r="7" spans="1:13" x14ac:dyDescent="0.25">
      <c r="A7" s="12"/>
      <c r="B7" s="13" t="s">
        <v>41</v>
      </c>
      <c r="C7" s="13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12"/>
      <c r="B8" s="13"/>
      <c r="C8" s="13"/>
      <c r="D8" s="6"/>
      <c r="E8" s="6"/>
      <c r="F8" s="6"/>
      <c r="G8" s="6"/>
      <c r="H8" s="6"/>
    </row>
    <row r="9" spans="1:13" ht="15.75" customHeight="1" x14ac:dyDescent="0.25">
      <c r="A9" s="12"/>
      <c r="B9" s="117"/>
      <c r="C9" s="13"/>
      <c r="D9" s="124" t="s">
        <v>7</v>
      </c>
      <c r="E9" s="124"/>
      <c r="F9" s="124"/>
      <c r="G9" s="124"/>
      <c r="H9" s="124"/>
      <c r="I9" s="43"/>
      <c r="J9" s="43"/>
      <c r="K9" s="43"/>
      <c r="L9" s="43"/>
      <c r="M9" s="43"/>
    </row>
    <row r="10" spans="1:13" x14ac:dyDescent="0.25">
      <c r="A10" s="12"/>
      <c r="B10" s="117"/>
      <c r="C10" s="6"/>
    </row>
    <row r="11" spans="1:13" x14ac:dyDescent="0.25">
      <c r="A11" s="16"/>
      <c r="B11" s="117"/>
      <c r="D11" s="123" t="s">
        <v>23</v>
      </c>
      <c r="E11" s="123"/>
      <c r="F11" s="123"/>
      <c r="G11" s="123"/>
      <c r="H11" s="123"/>
      <c r="I11" s="123"/>
      <c r="J11" s="123"/>
      <c r="K11" s="123"/>
      <c r="L11" s="123"/>
      <c r="M11" s="123"/>
    </row>
    <row r="12" spans="1:13" x14ac:dyDescent="0.25">
      <c r="A12" s="16"/>
      <c r="B12" s="117"/>
      <c r="D12" s="123"/>
      <c r="E12" s="123"/>
      <c r="F12" s="123"/>
      <c r="G12" s="123"/>
      <c r="H12" s="123"/>
      <c r="I12" s="123"/>
      <c r="J12" s="123"/>
      <c r="K12" s="123"/>
      <c r="L12" s="123"/>
      <c r="M12" s="123"/>
    </row>
    <row r="13" spans="1:13" ht="18" customHeight="1" x14ac:dyDescent="0.25">
      <c r="A13" s="16"/>
      <c r="B13" s="117"/>
      <c r="D13" s="123"/>
      <c r="E13" s="123"/>
      <c r="F13" s="123"/>
      <c r="G13" s="123"/>
      <c r="H13" s="123"/>
      <c r="I13" s="123"/>
      <c r="J13" s="123"/>
      <c r="K13" s="123"/>
      <c r="L13" s="123"/>
      <c r="M13" s="123"/>
    </row>
    <row r="14" spans="1:13" ht="18" customHeight="1" x14ac:dyDescent="0.25">
      <c r="A14" s="16"/>
      <c r="B14" s="117"/>
      <c r="D14" s="47" t="s">
        <v>8</v>
      </c>
      <c r="E14" s="47"/>
      <c r="F14" s="47"/>
      <c r="G14" s="47"/>
      <c r="H14" s="47"/>
      <c r="I14" s="47"/>
      <c r="J14" s="47"/>
      <c r="K14" s="47"/>
      <c r="L14" s="47"/>
      <c r="M14" s="47"/>
    </row>
    <row r="15" spans="1:13" ht="18" customHeight="1" x14ac:dyDescent="0.25">
      <c r="A15" s="16"/>
      <c r="B15" s="117"/>
      <c r="D15" s="47"/>
      <c r="E15" s="46"/>
      <c r="F15" s="47"/>
      <c r="G15" s="47"/>
      <c r="H15" s="47"/>
      <c r="I15" s="47"/>
      <c r="J15" s="47"/>
      <c r="K15" s="47"/>
      <c r="L15" s="47"/>
      <c r="M15" s="48"/>
    </row>
    <row r="16" spans="1:13" x14ac:dyDescent="0.25">
      <c r="A16" s="16"/>
      <c r="B16" s="117"/>
      <c r="D16" s="49"/>
      <c r="E16" s="92" t="s">
        <v>5</v>
      </c>
      <c r="F16" s="92" t="s">
        <v>6</v>
      </c>
      <c r="G16" s="50"/>
      <c r="H16" s="47"/>
      <c r="I16" s="50"/>
      <c r="J16" s="47"/>
      <c r="K16" s="47"/>
      <c r="L16" s="47"/>
      <c r="M16" s="48"/>
    </row>
    <row r="17" spans="1:14" x14ac:dyDescent="0.25">
      <c r="A17" s="16"/>
      <c r="B17" s="117"/>
      <c r="D17" s="51" t="s">
        <v>9</v>
      </c>
      <c r="E17" s="52">
        <v>0.05</v>
      </c>
      <c r="F17" s="52">
        <v>0.15</v>
      </c>
      <c r="G17" s="51"/>
      <c r="H17" s="47"/>
      <c r="I17" s="47"/>
      <c r="J17" s="47"/>
      <c r="K17" s="47"/>
      <c r="L17" s="53"/>
      <c r="M17" s="54"/>
      <c r="N17" s="39"/>
    </row>
    <row r="18" spans="1:14" x14ac:dyDescent="0.25">
      <c r="A18" s="16"/>
      <c r="B18" s="117"/>
      <c r="D18" s="55" t="s">
        <v>10</v>
      </c>
      <c r="E18" s="56">
        <v>0.2</v>
      </c>
      <c r="F18" s="56">
        <v>0.4</v>
      </c>
      <c r="G18" s="51"/>
      <c r="H18" s="47"/>
      <c r="I18" s="50"/>
      <c r="J18" s="47"/>
      <c r="K18" s="47"/>
      <c r="L18" s="53"/>
      <c r="M18" s="54"/>
      <c r="N18" s="39"/>
    </row>
    <row r="19" spans="1:14" x14ac:dyDescent="0.25">
      <c r="A19" s="16"/>
      <c r="B19" s="117"/>
      <c r="D19" s="50"/>
      <c r="E19" s="52"/>
      <c r="F19" s="52"/>
      <c r="G19" s="51"/>
      <c r="H19" s="47"/>
      <c r="I19" s="50"/>
      <c r="J19" s="47"/>
      <c r="K19" s="47"/>
      <c r="L19" s="53"/>
      <c r="M19" s="54"/>
      <c r="N19" s="39"/>
    </row>
    <row r="20" spans="1:14" x14ac:dyDescent="0.25">
      <c r="A20" s="12"/>
      <c r="B20" s="117"/>
      <c r="D20" s="50"/>
      <c r="E20" s="52"/>
      <c r="F20" s="52"/>
      <c r="G20" s="51"/>
      <c r="H20" s="47"/>
      <c r="I20" s="50"/>
      <c r="J20" s="47"/>
      <c r="K20" s="47"/>
      <c r="L20" s="53"/>
      <c r="M20" s="54"/>
      <c r="N20" s="39"/>
    </row>
    <row r="21" spans="1:14" x14ac:dyDescent="0.25">
      <c r="A21" s="12"/>
      <c r="B21" s="117"/>
      <c r="D21" s="58" t="s">
        <v>11</v>
      </c>
      <c r="E21" s="57"/>
      <c r="F21" s="57"/>
      <c r="G21" s="47"/>
      <c r="H21" s="46"/>
      <c r="I21" s="47"/>
      <c r="J21" s="47"/>
      <c r="K21" s="47"/>
      <c r="L21" s="53"/>
      <c r="M21" s="54"/>
      <c r="N21" s="39"/>
    </row>
    <row r="22" spans="1:14" x14ac:dyDescent="0.25">
      <c r="A22" s="12"/>
      <c r="B22" s="117"/>
      <c r="D22" s="46"/>
      <c r="E22" s="46"/>
      <c r="F22" s="46"/>
      <c r="G22" s="46"/>
      <c r="H22" s="46"/>
      <c r="I22" s="47"/>
      <c r="J22" s="47"/>
      <c r="K22" s="47"/>
      <c r="L22" s="53"/>
      <c r="M22" s="54"/>
      <c r="N22" s="39"/>
    </row>
    <row r="23" spans="1:14" x14ac:dyDescent="0.25">
      <c r="A23" s="12"/>
      <c r="B23" s="117"/>
      <c r="D23" s="57" t="s">
        <v>11</v>
      </c>
      <c r="E23" s="51">
        <f>+(E25-10)/10</f>
        <v>-1</v>
      </c>
      <c r="F23" s="46"/>
      <c r="G23" s="47"/>
      <c r="H23" s="46"/>
      <c r="I23" s="47"/>
      <c r="J23" s="47"/>
      <c r="K23" s="47"/>
      <c r="L23" s="53"/>
      <c r="M23" s="54"/>
      <c r="N23" s="39"/>
    </row>
    <row r="24" spans="1:14" x14ac:dyDescent="0.25">
      <c r="A24" s="12"/>
      <c r="B24" s="117"/>
      <c r="D24" s="50"/>
      <c r="E24" s="51"/>
      <c r="F24" s="46"/>
      <c r="G24" s="46"/>
      <c r="H24" s="46"/>
      <c r="I24" s="47"/>
      <c r="J24" s="47"/>
      <c r="K24" s="47"/>
      <c r="L24" s="53"/>
      <c r="M24" s="54"/>
      <c r="N24" s="39"/>
    </row>
    <row r="25" spans="1:14" x14ac:dyDescent="0.25">
      <c r="A25" s="12"/>
      <c r="B25" s="117"/>
      <c r="D25" s="47"/>
      <c r="E25" s="46">
        <v>0</v>
      </c>
      <c r="F25" s="46"/>
      <c r="G25" s="46"/>
      <c r="H25" s="46"/>
      <c r="I25" s="47"/>
      <c r="J25" s="47"/>
      <c r="K25" s="47"/>
      <c r="L25" s="53"/>
      <c r="M25" s="54"/>
      <c r="N25" s="39"/>
    </row>
    <row r="26" spans="1:14" x14ac:dyDescent="0.25">
      <c r="A26" s="12"/>
      <c r="B26" s="117"/>
      <c r="D26" s="50"/>
      <c r="E26" s="51"/>
      <c r="F26" s="46"/>
      <c r="G26" s="46"/>
      <c r="H26" s="46"/>
      <c r="I26" s="47"/>
      <c r="J26" s="47"/>
      <c r="K26" s="47"/>
      <c r="L26" s="53"/>
      <c r="M26" s="54"/>
      <c r="N26" s="39"/>
    </row>
    <row r="27" spans="1:14" x14ac:dyDescent="0.25">
      <c r="A27" s="12"/>
      <c r="B27" s="117"/>
      <c r="D27" s="50"/>
      <c r="E27" s="51"/>
      <c r="F27" s="46"/>
      <c r="G27" s="46"/>
      <c r="H27" s="46"/>
      <c r="I27" s="47"/>
      <c r="J27" s="47"/>
      <c r="K27" s="47"/>
      <c r="L27" s="53"/>
      <c r="M27" s="54"/>
      <c r="N27" s="39"/>
    </row>
    <row r="28" spans="1:14" x14ac:dyDescent="0.25">
      <c r="A28" s="12"/>
      <c r="B28" s="117"/>
      <c r="D28" s="58" t="s">
        <v>24</v>
      </c>
      <c r="E28" s="57"/>
      <c r="F28" s="57"/>
      <c r="G28" s="47"/>
      <c r="H28" s="46"/>
      <c r="I28" s="47"/>
      <c r="J28" s="47"/>
      <c r="K28" s="47"/>
      <c r="L28" s="53"/>
      <c r="M28" s="54"/>
      <c r="N28" s="39"/>
    </row>
    <row r="29" spans="1:14" x14ac:dyDescent="0.25">
      <c r="A29" s="12"/>
      <c r="B29" s="117"/>
      <c r="D29" s="46"/>
      <c r="E29" s="46"/>
      <c r="F29" s="46"/>
      <c r="G29" s="47"/>
      <c r="H29" s="46"/>
      <c r="I29" s="47"/>
      <c r="J29" s="47"/>
      <c r="K29" s="47"/>
      <c r="L29" s="53"/>
      <c r="M29" s="54"/>
      <c r="N29" s="39"/>
    </row>
    <row r="30" spans="1:14" x14ac:dyDescent="0.25">
      <c r="A30" s="12"/>
      <c r="B30" s="117"/>
      <c r="D30" s="57" t="s">
        <v>12</v>
      </c>
      <c r="E30" s="93">
        <f>+E33/100</f>
        <v>0</v>
      </c>
      <c r="F30" s="46"/>
      <c r="G30" s="47"/>
      <c r="H30" s="46"/>
      <c r="I30" s="47"/>
      <c r="J30" s="47"/>
      <c r="K30" s="47"/>
      <c r="L30" s="53"/>
      <c r="M30" s="54"/>
      <c r="N30" s="39"/>
    </row>
    <row r="31" spans="1:14" x14ac:dyDescent="0.25">
      <c r="A31" s="12"/>
      <c r="B31" s="117"/>
      <c r="D31" s="57" t="s">
        <v>13</v>
      </c>
      <c r="E31" s="93">
        <f>1-E30</f>
        <v>1</v>
      </c>
      <c r="F31" s="46"/>
      <c r="G31" s="46"/>
      <c r="H31" s="46"/>
      <c r="I31" s="47"/>
      <c r="J31" s="47"/>
      <c r="K31" s="47"/>
      <c r="L31" s="53"/>
      <c r="M31" s="54"/>
      <c r="N31" s="39"/>
    </row>
    <row r="32" spans="1:14" x14ac:dyDescent="0.25">
      <c r="A32" s="12"/>
      <c r="B32" s="117"/>
      <c r="D32" s="46"/>
      <c r="E32" s="46"/>
      <c r="F32" s="46"/>
      <c r="G32" s="46"/>
      <c r="H32" s="46"/>
      <c r="I32" s="47"/>
      <c r="J32" s="47"/>
      <c r="K32" s="47"/>
      <c r="L32" s="53"/>
      <c r="M32" s="54"/>
      <c r="N32" s="39"/>
    </row>
    <row r="33" spans="1:19" x14ac:dyDescent="0.25">
      <c r="A33" s="3"/>
      <c r="B33" s="117"/>
      <c r="D33" s="47"/>
      <c r="E33" s="46">
        <v>0</v>
      </c>
      <c r="F33" s="47"/>
      <c r="G33" s="47"/>
      <c r="H33" s="47"/>
      <c r="I33" s="47"/>
      <c r="J33" s="47"/>
      <c r="K33" s="47"/>
      <c r="L33" s="53"/>
      <c r="M33" s="54"/>
      <c r="N33" s="39"/>
    </row>
    <row r="34" spans="1:19" x14ac:dyDescent="0.25">
      <c r="A34" s="3"/>
      <c r="B34" s="117"/>
      <c r="D34" s="47"/>
      <c r="E34" s="46"/>
      <c r="F34" s="47"/>
      <c r="G34" s="47"/>
      <c r="H34" s="47"/>
      <c r="I34" s="47"/>
      <c r="J34" s="47"/>
      <c r="K34" s="47"/>
      <c r="L34" s="53"/>
      <c r="M34" s="54"/>
      <c r="N34" s="39"/>
    </row>
    <row r="35" spans="1:19" ht="15.75" customHeight="1" x14ac:dyDescent="0.25">
      <c r="A35" s="3"/>
      <c r="B35" s="117"/>
      <c r="J35" s="37"/>
    </row>
    <row r="36" spans="1:19" x14ac:dyDescent="0.25">
      <c r="A36" s="3"/>
      <c r="B36" s="117"/>
    </row>
    <row r="37" spans="1:19" x14ac:dyDescent="0.25">
      <c r="A37" s="34"/>
      <c r="B37" s="105"/>
      <c r="J37" s="37"/>
    </row>
    <row r="38" spans="1:19" ht="15.95" customHeight="1" x14ac:dyDescent="0.25">
      <c r="A38" s="34"/>
      <c r="B38" s="105"/>
      <c r="O38" s="40"/>
      <c r="P38" s="40"/>
      <c r="Q38" s="40"/>
      <c r="R38" s="40"/>
      <c r="S38" s="39"/>
    </row>
    <row r="39" spans="1:19" x14ac:dyDescent="0.25">
      <c r="A39" s="34"/>
      <c r="B39" s="105"/>
      <c r="J39" s="37"/>
      <c r="O39" s="40"/>
      <c r="P39" s="40"/>
      <c r="Q39" s="40"/>
      <c r="R39" s="40"/>
      <c r="S39" s="39"/>
    </row>
    <row r="40" spans="1:19" x14ac:dyDescent="0.25">
      <c r="A40" s="34"/>
      <c r="B40" s="105"/>
      <c r="O40" s="40"/>
      <c r="P40" s="40"/>
      <c r="Q40" s="40"/>
      <c r="R40" s="40"/>
      <c r="S40" s="39"/>
    </row>
    <row r="41" spans="1:19" ht="15.95" customHeight="1" x14ac:dyDescent="0.25">
      <c r="A41" s="34"/>
      <c r="B41" s="105"/>
      <c r="I41" s="38"/>
      <c r="J41" s="37"/>
      <c r="K41" s="37"/>
      <c r="L41" s="37"/>
      <c r="O41" s="40"/>
      <c r="P41" s="40"/>
      <c r="Q41" s="40"/>
      <c r="R41" s="40"/>
      <c r="S41" s="39"/>
    </row>
    <row r="42" spans="1:19" x14ac:dyDescent="0.25">
      <c r="A42" s="34"/>
      <c r="B42" s="105"/>
      <c r="I42" s="38"/>
      <c r="J42" s="37"/>
      <c r="K42" s="37"/>
      <c r="L42" s="37"/>
      <c r="O42" s="40"/>
      <c r="P42" s="40"/>
      <c r="Q42" s="40"/>
      <c r="R42" s="40"/>
      <c r="S42" s="39"/>
    </row>
    <row r="43" spans="1:19" x14ac:dyDescent="0.25">
      <c r="A43" s="34"/>
      <c r="B43" s="105"/>
      <c r="O43" s="40"/>
      <c r="P43" s="40"/>
      <c r="Q43" s="40"/>
      <c r="R43" s="40"/>
      <c r="S43" s="39"/>
    </row>
    <row r="44" spans="1:19" x14ac:dyDescent="0.25">
      <c r="A44" s="34"/>
      <c r="B44" s="105"/>
      <c r="O44" s="36"/>
      <c r="P44" s="36"/>
      <c r="Q44" s="36"/>
      <c r="R44" s="36"/>
    </row>
    <row r="45" spans="1:19" x14ac:dyDescent="0.25">
      <c r="A45" s="34"/>
      <c r="B45" s="105"/>
      <c r="O45" s="36"/>
      <c r="P45" s="36"/>
      <c r="Q45" s="36"/>
      <c r="R45" s="36"/>
    </row>
    <row r="46" spans="1:19" x14ac:dyDescent="0.25">
      <c r="A46" s="34"/>
      <c r="B46" s="105"/>
      <c r="O46" s="36"/>
      <c r="P46" s="36"/>
      <c r="Q46" s="36"/>
      <c r="R46" s="36"/>
    </row>
    <row r="47" spans="1:19" x14ac:dyDescent="0.25">
      <c r="A47" s="34"/>
      <c r="B47" s="105"/>
      <c r="O47" s="36"/>
      <c r="P47" s="36"/>
      <c r="Q47" s="36"/>
      <c r="R47" s="36"/>
    </row>
    <row r="48" spans="1:19" x14ac:dyDescent="0.25">
      <c r="A48" s="34"/>
      <c r="B48" s="105"/>
      <c r="O48" s="36"/>
      <c r="P48" s="36"/>
      <c r="Q48" s="36"/>
      <c r="R48" s="36"/>
    </row>
    <row r="49" spans="1:18" x14ac:dyDescent="0.25">
      <c r="A49" s="34"/>
      <c r="B49" s="105"/>
      <c r="O49" s="36"/>
      <c r="P49" s="36"/>
      <c r="Q49" s="36"/>
      <c r="R49" s="36"/>
    </row>
    <row r="50" spans="1:18" x14ac:dyDescent="0.25">
      <c r="A50" s="34"/>
      <c r="B50" s="105"/>
      <c r="O50" s="36"/>
      <c r="P50" s="36"/>
      <c r="Q50" s="36"/>
      <c r="R50" s="36"/>
    </row>
    <row r="51" spans="1:18" x14ac:dyDescent="0.25">
      <c r="A51" s="34"/>
      <c r="B51" s="105"/>
      <c r="O51" s="36"/>
      <c r="P51" s="36"/>
      <c r="Q51" s="36"/>
      <c r="R51" s="36"/>
    </row>
    <row r="52" spans="1:18" x14ac:dyDescent="0.25">
      <c r="A52" s="34"/>
      <c r="B52" s="105"/>
      <c r="O52" s="36"/>
      <c r="P52" s="36"/>
      <c r="Q52" s="36"/>
      <c r="R52" s="36"/>
    </row>
    <row r="53" spans="1:18" x14ac:dyDescent="0.25">
      <c r="A53" s="3"/>
      <c r="B53" s="16"/>
      <c r="O53" s="36"/>
      <c r="P53" s="36"/>
      <c r="Q53" s="36"/>
      <c r="R53" s="36"/>
    </row>
    <row r="54" spans="1:18" x14ac:dyDescent="0.25">
      <c r="A54" s="3"/>
      <c r="B54" s="16"/>
      <c r="O54" s="36"/>
      <c r="P54" s="36"/>
      <c r="Q54" s="36"/>
      <c r="R54" s="36"/>
    </row>
    <row r="55" spans="1:18" x14ac:dyDescent="0.25">
      <c r="A55" s="3"/>
      <c r="B55" s="4"/>
      <c r="O55" s="36"/>
      <c r="P55" s="36"/>
      <c r="Q55" s="36"/>
      <c r="R55" s="36"/>
    </row>
    <row r="56" spans="1:18" x14ac:dyDescent="0.25">
      <c r="A56" s="3"/>
      <c r="B56" s="4"/>
      <c r="O56" s="36"/>
      <c r="P56" s="36"/>
      <c r="Q56" s="36"/>
      <c r="R56" s="36"/>
    </row>
    <row r="57" spans="1:18" x14ac:dyDescent="0.25">
      <c r="A57" s="4"/>
      <c r="O57" s="36"/>
      <c r="P57" s="36"/>
      <c r="Q57" s="36"/>
      <c r="R57" s="36"/>
    </row>
    <row r="58" spans="1:18" x14ac:dyDescent="0.25">
      <c r="A58" s="4"/>
      <c r="O58" s="36"/>
      <c r="P58" s="36"/>
      <c r="Q58" s="36"/>
      <c r="R58" s="36"/>
    </row>
    <row r="59" spans="1:18" x14ac:dyDescent="0.25">
      <c r="O59" s="36"/>
      <c r="P59" s="36"/>
      <c r="Q59" s="36"/>
      <c r="R59" s="36"/>
    </row>
    <row r="60" spans="1:18" x14ac:dyDescent="0.25">
      <c r="O60" s="36"/>
      <c r="P60" s="36"/>
      <c r="Q60" s="36"/>
      <c r="R60" s="36"/>
    </row>
    <row r="61" spans="1:18" x14ac:dyDescent="0.25">
      <c r="O61" s="36"/>
      <c r="P61" s="36"/>
      <c r="Q61" s="36"/>
      <c r="R61" s="36"/>
    </row>
    <row r="62" spans="1:18" x14ac:dyDescent="0.25">
      <c r="O62" s="36"/>
      <c r="P62" s="36"/>
      <c r="Q62" s="36"/>
      <c r="R62" s="36"/>
    </row>
    <row r="63" spans="1:18" x14ac:dyDescent="0.25">
      <c r="O63" s="36"/>
      <c r="P63" s="36"/>
      <c r="Q63" s="36"/>
      <c r="R63" s="36"/>
    </row>
    <row r="64" spans="1:18" x14ac:dyDescent="0.25">
      <c r="O64" s="36"/>
      <c r="P64" s="36"/>
      <c r="Q64" s="36"/>
      <c r="R64" s="36"/>
    </row>
    <row r="65" spans="15:18" x14ac:dyDescent="0.25">
      <c r="O65" s="36"/>
      <c r="P65" s="36"/>
      <c r="Q65" s="36"/>
      <c r="R65" s="36"/>
    </row>
    <row r="66" spans="15:18" x14ac:dyDescent="0.25">
      <c r="O66" s="36"/>
      <c r="P66" s="36"/>
      <c r="Q66" s="36"/>
      <c r="R66" s="36"/>
    </row>
    <row r="67" spans="15:18" x14ac:dyDescent="0.25">
      <c r="O67" s="36"/>
      <c r="P67" s="36"/>
      <c r="Q67" s="36"/>
      <c r="R67" s="36"/>
    </row>
  </sheetData>
  <mergeCells count="2">
    <mergeCell ref="D11:M13"/>
    <mergeCell ref="D9:H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Scroll Bar 1">
              <controlPr defaultSize="0" autoPict="0">
                <anchor moveWithCells="1">
                  <from>
                    <xdr:col>3</xdr:col>
                    <xdr:colOff>466725</xdr:colOff>
                    <xdr:row>31</xdr:row>
                    <xdr:rowOff>142875</xdr:rowOff>
                  </from>
                  <to>
                    <xdr:col>5</xdr:col>
                    <xdr:colOff>9525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Scroll Bar 2">
              <controlPr defaultSize="0" autoPict="0">
                <anchor moveWithCells="1">
                  <from>
                    <xdr:col>3</xdr:col>
                    <xdr:colOff>466725</xdr:colOff>
                    <xdr:row>23</xdr:row>
                    <xdr:rowOff>47625</xdr:rowOff>
                  </from>
                  <to>
                    <xdr:col>5</xdr:col>
                    <xdr:colOff>9525</xdr:colOff>
                    <xdr:row>25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56"/>
  <sheetViews>
    <sheetView showGridLines="0" workbookViewId="0">
      <selection activeCell="H15" sqref="H15"/>
    </sheetView>
  </sheetViews>
  <sheetFormatPr defaultColWidth="12.42578125" defaultRowHeight="15.75" x14ac:dyDescent="0.25"/>
  <cols>
    <col min="1" max="1" width="3.7109375" style="35" customWidth="1"/>
    <col min="2" max="3" width="0.85546875" style="35" customWidth="1"/>
    <col min="4" max="6" width="16.140625" style="41" customWidth="1"/>
    <col min="7" max="7" width="18.5703125" style="41" customWidth="1"/>
    <col min="8" max="8" width="16.140625" style="41" customWidth="1"/>
    <col min="9" max="16384" width="12.42578125" style="41"/>
  </cols>
  <sheetData>
    <row r="1" spans="1:20" s="35" customFormat="1" ht="12.75" customHeight="1" x14ac:dyDescent="0.25">
      <c r="A1" s="12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41"/>
      <c r="Q1" s="41"/>
      <c r="R1" s="41"/>
      <c r="S1" s="41"/>
      <c r="T1" s="41"/>
    </row>
    <row r="2" spans="1:20" s="35" customFormat="1" ht="1.5" customHeight="1" x14ac:dyDescent="0.25">
      <c r="A2" s="12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41"/>
      <c r="Q2" s="41"/>
      <c r="R2" s="41"/>
      <c r="S2" s="41"/>
      <c r="T2" s="41"/>
    </row>
    <row r="3" spans="1:20" s="35" customFormat="1" ht="1.5" customHeight="1" x14ac:dyDescent="0.25">
      <c r="A3" s="1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41"/>
      <c r="Q3" s="41"/>
      <c r="R3" s="41"/>
      <c r="S3" s="41"/>
      <c r="T3" s="41"/>
    </row>
    <row r="4" spans="1:20" s="35" customFormat="1" ht="21" x14ac:dyDescent="0.35">
      <c r="A4" s="9"/>
      <c r="B4" s="31" t="s">
        <v>20</v>
      </c>
      <c r="C4" s="31"/>
      <c r="D4" s="31"/>
      <c r="E4" s="31"/>
      <c r="F4" s="32"/>
      <c r="G4" s="32"/>
      <c r="H4" s="32"/>
      <c r="I4" s="32"/>
      <c r="J4" s="32"/>
      <c r="K4" s="32"/>
      <c r="L4" s="32"/>
      <c r="M4" s="32"/>
      <c r="N4" s="32"/>
      <c r="O4" s="32"/>
      <c r="P4" s="41"/>
      <c r="Q4" s="41"/>
      <c r="R4" s="41"/>
      <c r="S4" s="41"/>
      <c r="T4" s="41"/>
    </row>
    <row r="5" spans="1:20" s="35" customFormat="1" ht="1.5" customHeight="1" x14ac:dyDescent="0.25">
      <c r="A5" s="12"/>
      <c r="B5" s="11"/>
      <c r="C5" s="11"/>
      <c r="D5" s="11"/>
      <c r="E5" s="11"/>
      <c r="F5" s="6"/>
      <c r="G5" s="6"/>
      <c r="H5" s="6"/>
      <c r="I5" s="6"/>
      <c r="J5" s="6"/>
      <c r="K5" s="6"/>
      <c r="L5" s="6"/>
      <c r="M5" s="6"/>
      <c r="N5" s="6"/>
      <c r="O5" s="6"/>
      <c r="P5" s="41"/>
      <c r="Q5" s="41"/>
      <c r="R5" s="41"/>
      <c r="S5" s="41"/>
      <c r="T5" s="41"/>
    </row>
    <row r="6" spans="1:20" s="35" customFormat="1" ht="1.5" customHeight="1" x14ac:dyDescent="0.25">
      <c r="A6" s="12"/>
      <c r="B6" s="116"/>
      <c r="C6" s="116"/>
      <c r="D6" s="116"/>
      <c r="E6" s="116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41"/>
      <c r="Q6" s="41"/>
      <c r="R6" s="41"/>
      <c r="S6" s="41"/>
      <c r="T6" s="41"/>
    </row>
    <row r="7" spans="1:20" s="35" customFormat="1" x14ac:dyDescent="0.25">
      <c r="A7" s="12"/>
      <c r="B7" s="13" t="s">
        <v>4</v>
      </c>
      <c r="C7" s="13"/>
      <c r="D7" s="13"/>
      <c r="E7" s="13"/>
      <c r="F7" s="6"/>
      <c r="G7" s="6"/>
      <c r="H7" s="6"/>
      <c r="I7" s="6"/>
      <c r="J7" s="6"/>
      <c r="K7" s="6"/>
      <c r="L7" s="6"/>
      <c r="M7" s="6"/>
      <c r="N7" s="6"/>
      <c r="O7" s="6"/>
      <c r="P7" s="41"/>
      <c r="Q7" s="41"/>
      <c r="R7" s="41"/>
      <c r="S7" s="41"/>
      <c r="T7" s="41"/>
    </row>
    <row r="8" spans="1:20" s="35" customFormat="1" x14ac:dyDescent="0.25">
      <c r="A8" s="12"/>
      <c r="B8" s="13"/>
      <c r="C8" s="13"/>
      <c r="D8" s="13"/>
      <c r="E8" s="13"/>
      <c r="F8" s="6"/>
      <c r="G8" s="6"/>
      <c r="H8" s="6"/>
      <c r="I8" s="6"/>
      <c r="J8" s="6"/>
      <c r="P8" s="41"/>
      <c r="Q8" s="41"/>
      <c r="R8" s="41"/>
      <c r="S8" s="41"/>
      <c r="T8" s="41"/>
    </row>
    <row r="9" spans="1:20" x14ac:dyDescent="0.25">
      <c r="A9" s="16"/>
      <c r="B9" s="117"/>
      <c r="D9" s="98" t="s">
        <v>7</v>
      </c>
      <c r="E9" s="77"/>
      <c r="F9" s="77"/>
      <c r="G9" s="77"/>
      <c r="H9" s="77"/>
      <c r="I9" s="78"/>
      <c r="J9" s="78"/>
      <c r="K9" s="78"/>
      <c r="L9" s="78"/>
      <c r="M9" s="78"/>
      <c r="N9" s="78"/>
      <c r="O9" s="78"/>
    </row>
    <row r="10" spans="1:20" x14ac:dyDescent="0.25">
      <c r="A10" s="16"/>
      <c r="B10" s="117"/>
      <c r="D10" s="63"/>
      <c r="E10" s="63"/>
      <c r="F10" s="63"/>
      <c r="G10" s="63"/>
      <c r="H10" s="63"/>
      <c r="I10" s="42"/>
    </row>
    <row r="11" spans="1:20" ht="21.95" customHeight="1" x14ac:dyDescent="0.25">
      <c r="A11" s="16"/>
      <c r="B11" s="117"/>
      <c r="D11" s="64" t="s">
        <v>22</v>
      </c>
      <c r="E11" s="65"/>
      <c r="F11" s="63"/>
      <c r="G11" s="51" t="s">
        <v>21</v>
      </c>
      <c r="H11" s="63"/>
      <c r="I11" s="42"/>
    </row>
    <row r="12" spans="1:20" s="75" customFormat="1" ht="28.5" customHeight="1" x14ac:dyDescent="0.25">
      <c r="A12" s="72"/>
      <c r="B12" s="118"/>
      <c r="C12" s="73"/>
      <c r="D12" s="96" t="s">
        <v>5</v>
      </c>
      <c r="E12" s="96" t="s">
        <v>6</v>
      </c>
      <c r="F12" s="97"/>
      <c r="G12" s="74" t="s">
        <v>9</v>
      </c>
      <c r="H12" s="76" t="s">
        <v>31</v>
      </c>
      <c r="I12" s="42"/>
      <c r="J12" s="41"/>
      <c r="K12" s="41"/>
      <c r="L12" s="41"/>
      <c r="M12" s="41"/>
    </row>
    <row r="13" spans="1:20" x14ac:dyDescent="0.25">
      <c r="A13" s="16"/>
      <c r="B13" s="117"/>
      <c r="D13" s="52">
        <v>1</v>
      </c>
      <c r="E13" s="52">
        <f t="shared" ref="E13:E34" si="0">1-D13</f>
        <v>0</v>
      </c>
      <c r="F13" s="63"/>
      <c r="G13" s="52">
        <f>D13*'Simulation '!$E$17+E13*'Simulation '!$F$17</f>
        <v>0.05</v>
      </c>
      <c r="H13" s="52">
        <f>SQRT(D13^2*'Simulation '!$E$18^2+E13^2*'Simulation '!$F$18^2+2*D13*E13*'Simulation '!$E$23*'Simulation '!$E$18*'Simulation '!$F$18)</f>
        <v>0.2</v>
      </c>
      <c r="I13" s="42"/>
    </row>
    <row r="14" spans="1:20" x14ac:dyDescent="0.25">
      <c r="A14" s="16"/>
      <c r="B14" s="117"/>
      <c r="D14" s="52">
        <f t="shared" ref="D14:D19" si="1">D13-0.05</f>
        <v>0.95</v>
      </c>
      <c r="E14" s="52">
        <f t="shared" si="0"/>
        <v>5.0000000000000044E-2</v>
      </c>
      <c r="F14" s="63"/>
      <c r="G14" s="52">
        <f>D14*'Simulation '!$E$17+E14*'Simulation '!$F$17</f>
        <v>5.5000000000000007E-2</v>
      </c>
      <c r="H14" s="52">
        <f>SQRT(D14^2*'Simulation '!$E$18^2+E14^2*'Simulation '!$F$18^2+2*D14*E14*'Simulation '!$E$23*'Simulation '!$E$18*'Simulation '!$F$18)</f>
        <v>0.16999999999999998</v>
      </c>
      <c r="I14" s="42"/>
    </row>
    <row r="15" spans="1:20" x14ac:dyDescent="0.25">
      <c r="A15" s="16"/>
      <c r="B15" s="117"/>
      <c r="D15" s="52">
        <f t="shared" si="1"/>
        <v>0.89999999999999991</v>
      </c>
      <c r="E15" s="52">
        <f t="shared" si="0"/>
        <v>0.10000000000000009</v>
      </c>
      <c r="F15" s="63"/>
      <c r="G15" s="52">
        <f>D15*'Simulation '!$E$17+E15*'Simulation '!$F$17</f>
        <v>6.0000000000000012E-2</v>
      </c>
      <c r="H15" s="52">
        <f>SQRT(D15^2*'Simulation '!$E$18^2+E15^2*'Simulation '!$F$18^2+2*D15*E15*'Simulation '!$E$23*'Simulation '!$E$18*'Simulation '!$F$18)</f>
        <v>0.13999999999999999</v>
      </c>
      <c r="I15" s="42"/>
    </row>
    <row r="16" spans="1:20" x14ac:dyDescent="0.25">
      <c r="A16" s="16"/>
      <c r="B16" s="117"/>
      <c r="D16" s="52">
        <f t="shared" si="1"/>
        <v>0.84999999999999987</v>
      </c>
      <c r="E16" s="52">
        <f t="shared" si="0"/>
        <v>0.15000000000000013</v>
      </c>
      <c r="F16" s="63"/>
      <c r="G16" s="52">
        <f>D16*'Simulation '!$E$17+E16*'Simulation '!$F$17</f>
        <v>6.5000000000000016E-2</v>
      </c>
      <c r="H16" s="52">
        <f>SQRT(D16^2*'Simulation '!$E$18^2+E16^2*'Simulation '!$F$18^2+2*D16*E16*'Simulation '!$E$23*'Simulation '!$E$18*'Simulation '!$F$18)</f>
        <v>0.10999999999999997</v>
      </c>
      <c r="I16" s="42"/>
    </row>
    <row r="17" spans="1:9" x14ac:dyDescent="0.25">
      <c r="A17" s="16"/>
      <c r="B17" s="117"/>
      <c r="D17" s="52">
        <f t="shared" si="1"/>
        <v>0.79999999999999982</v>
      </c>
      <c r="E17" s="52">
        <f t="shared" si="0"/>
        <v>0.20000000000000018</v>
      </c>
      <c r="F17" s="63"/>
      <c r="G17" s="52">
        <f>D17*'Simulation '!$E$17+E17*'Simulation '!$F$17</f>
        <v>7.0000000000000021E-2</v>
      </c>
      <c r="H17" s="52">
        <f>SQRT(D17^2*'Simulation '!$E$18^2+E17^2*'Simulation '!$F$18^2+2*D17*E17*'Simulation '!$E$23*'Simulation '!$E$18*'Simulation '!$F$18)</f>
        <v>7.9999999999999891E-2</v>
      </c>
      <c r="I17" s="42"/>
    </row>
    <row r="18" spans="1:9" x14ac:dyDescent="0.25">
      <c r="A18" s="12"/>
      <c r="B18" s="117"/>
      <c r="D18" s="52">
        <f t="shared" si="1"/>
        <v>0.74999999999999978</v>
      </c>
      <c r="E18" s="52">
        <f t="shared" si="0"/>
        <v>0.25000000000000022</v>
      </c>
      <c r="F18" s="63"/>
      <c r="G18" s="52">
        <f>D18*'Simulation '!$E$17+E18*'Simulation '!$F$17</f>
        <v>7.5000000000000025E-2</v>
      </c>
      <c r="H18" s="52">
        <f>SQRT(D18^2*'Simulation '!$E$18^2+E18^2*'Simulation '!$F$18^2+2*D18*E18*'Simulation '!$E$23*'Simulation '!$E$18*'Simulation '!$F$18)</f>
        <v>4.999999999999992E-2</v>
      </c>
      <c r="I18" s="42"/>
    </row>
    <row r="19" spans="1:9" x14ac:dyDescent="0.25">
      <c r="A19" s="12"/>
      <c r="B19" s="117"/>
      <c r="D19" s="52">
        <f t="shared" si="1"/>
        <v>0.69999999999999973</v>
      </c>
      <c r="E19" s="52">
        <f t="shared" si="0"/>
        <v>0.30000000000000027</v>
      </c>
      <c r="F19" s="63"/>
      <c r="G19" s="52">
        <f>D19*'Simulation '!$E$17+E19*'Simulation '!$F$17</f>
        <v>8.0000000000000029E-2</v>
      </c>
      <c r="H19" s="52">
        <f>SQRT(D19^2*'Simulation '!$E$18^2+E19^2*'Simulation '!$F$18^2+2*D19*E19*'Simulation '!$E$23*'Simulation '!$E$18*'Simulation '!$F$18)</f>
        <v>1.9999999999999938E-2</v>
      </c>
      <c r="I19" s="42"/>
    </row>
    <row r="20" spans="1:9" x14ac:dyDescent="0.25">
      <c r="A20" s="12"/>
      <c r="B20" s="117"/>
      <c r="D20" s="52">
        <v>0.67</v>
      </c>
      <c r="E20" s="52">
        <f t="shared" si="0"/>
        <v>0.32999999999999996</v>
      </c>
      <c r="F20" s="63"/>
      <c r="G20" s="52">
        <f>D20*'Simulation '!$E$17+E20*'Simulation '!$F$17</f>
        <v>8.299999999999999E-2</v>
      </c>
      <c r="H20" s="52">
        <f>SQRT(D20^2*'Simulation '!$E$18^2+E20^2*'Simulation '!$F$18^2+2*D20*E20*'Simulation '!$E$23*'Simulation '!$E$18*'Simulation '!$F$18)</f>
        <v>2.0000000000010001E-3</v>
      </c>
      <c r="I20" s="42"/>
    </row>
    <row r="21" spans="1:9" x14ac:dyDescent="0.25">
      <c r="A21" s="12"/>
      <c r="B21" s="117"/>
      <c r="D21" s="52">
        <f>D19-0.05</f>
        <v>0.64999999999999969</v>
      </c>
      <c r="E21" s="52">
        <f t="shared" si="0"/>
        <v>0.35000000000000031</v>
      </c>
      <c r="F21" s="63"/>
      <c r="G21" s="52">
        <f>D21*'Simulation '!$E$17+E21*'Simulation '!$F$17</f>
        <v>8.5000000000000034E-2</v>
      </c>
      <c r="H21" s="52">
        <f>SQRT(D21^2*'Simulation '!$E$18^2+E21^2*'Simulation '!$F$18^2+2*D21*E21*'Simulation '!$E$23*'Simulation '!$E$18*'Simulation '!$F$18)</f>
        <v>1.0000000000000489E-2</v>
      </c>
      <c r="I21" s="42"/>
    </row>
    <row r="22" spans="1:9" x14ac:dyDescent="0.25">
      <c r="A22" s="12"/>
      <c r="B22" s="117"/>
      <c r="D22" s="52">
        <f t="shared" ref="D22:D34" si="2">D21-0.05</f>
        <v>0.59999999999999964</v>
      </c>
      <c r="E22" s="52">
        <f t="shared" si="0"/>
        <v>0.40000000000000036</v>
      </c>
      <c r="F22" s="63"/>
      <c r="G22" s="52">
        <f>D22*'Simulation '!$E$17+E22*'Simulation '!$F$17</f>
        <v>9.0000000000000038E-2</v>
      </c>
      <c r="H22" s="52">
        <f>SQRT(D22^2*'Simulation '!$E$18^2+E22^2*'Simulation '!$F$18^2+2*D22*E22*'Simulation '!$E$23*'Simulation '!$E$18*'Simulation '!$F$18)</f>
        <v>4.0000000000000223E-2</v>
      </c>
      <c r="I22" s="42"/>
    </row>
    <row r="23" spans="1:9" x14ac:dyDescent="0.25">
      <c r="A23" s="12"/>
      <c r="B23" s="117"/>
      <c r="D23" s="52">
        <f t="shared" si="2"/>
        <v>0.5499999999999996</v>
      </c>
      <c r="E23" s="52">
        <f t="shared" si="0"/>
        <v>0.4500000000000004</v>
      </c>
      <c r="F23" s="63"/>
      <c r="G23" s="52">
        <f>D23*'Simulation '!$E$17+E23*'Simulation '!$F$17</f>
        <v>9.5000000000000043E-2</v>
      </c>
      <c r="H23" s="52">
        <f>SQRT(D23^2*'Simulation '!$E$18^2+E23^2*'Simulation '!$F$18^2+2*D23*E23*'Simulation '!$E$23*'Simulation '!$E$18*'Simulation '!$F$18)</f>
        <v>7.0000000000000215E-2</v>
      </c>
      <c r="I23" s="42"/>
    </row>
    <row r="24" spans="1:9" x14ac:dyDescent="0.25">
      <c r="A24" s="12"/>
      <c r="B24" s="117"/>
      <c r="D24" s="52">
        <f t="shared" si="2"/>
        <v>0.49999999999999961</v>
      </c>
      <c r="E24" s="52">
        <f t="shared" si="0"/>
        <v>0.50000000000000044</v>
      </c>
      <c r="F24" s="63"/>
      <c r="G24" s="52">
        <f>D24*'Simulation '!$E$17+E24*'Simulation '!$F$17</f>
        <v>0.10000000000000005</v>
      </c>
      <c r="H24" s="52">
        <f>SQRT(D24^2*'Simulation '!$E$18^2+E24^2*'Simulation '!$F$18^2+2*D24*E24*'Simulation '!$E$23*'Simulation '!$E$18*'Simulation '!$F$18)</f>
        <v>0.10000000000000028</v>
      </c>
      <c r="I24" s="42"/>
    </row>
    <row r="25" spans="1:9" x14ac:dyDescent="0.25">
      <c r="A25" s="12"/>
      <c r="B25" s="117"/>
      <c r="D25" s="52">
        <f t="shared" si="2"/>
        <v>0.44999999999999962</v>
      </c>
      <c r="E25" s="52">
        <f t="shared" si="0"/>
        <v>0.55000000000000038</v>
      </c>
      <c r="F25" s="63"/>
      <c r="G25" s="52">
        <f>D25*'Simulation '!$E$17+E25*'Simulation '!$F$17</f>
        <v>0.10500000000000004</v>
      </c>
      <c r="H25" s="52">
        <f>SQRT(D25^2*'Simulation '!$E$18^2+E25^2*'Simulation '!$F$18^2+2*D25*E25*'Simulation '!$E$23*'Simulation '!$E$18*'Simulation '!$F$18)</f>
        <v>0.13000000000000028</v>
      </c>
      <c r="I25" s="42"/>
    </row>
    <row r="26" spans="1:9" x14ac:dyDescent="0.25">
      <c r="A26" s="12"/>
      <c r="B26" s="117"/>
      <c r="D26" s="52">
        <f t="shared" si="2"/>
        <v>0.39999999999999963</v>
      </c>
      <c r="E26" s="52">
        <f t="shared" si="0"/>
        <v>0.60000000000000031</v>
      </c>
      <c r="F26" s="63"/>
      <c r="G26" s="52">
        <f>D26*'Simulation '!$E$17+E26*'Simulation '!$F$17</f>
        <v>0.11000000000000001</v>
      </c>
      <c r="H26" s="52">
        <f>SQRT(D26^2*'Simulation '!$E$18^2+E26^2*'Simulation '!$F$18^2+2*D26*E26*'Simulation '!$E$23*'Simulation '!$E$18*'Simulation '!$F$18)</f>
        <v>0.1600000000000002</v>
      </c>
      <c r="I26" s="42"/>
    </row>
    <row r="27" spans="1:9" x14ac:dyDescent="0.25">
      <c r="A27" s="12"/>
      <c r="B27" s="117"/>
      <c r="D27" s="52">
        <f t="shared" si="2"/>
        <v>0.34999999999999964</v>
      </c>
      <c r="E27" s="52">
        <f t="shared" si="0"/>
        <v>0.65000000000000036</v>
      </c>
      <c r="F27" s="63"/>
      <c r="G27" s="52">
        <f>D27*'Simulation '!$E$17+E27*'Simulation '!$F$17</f>
        <v>0.11500000000000003</v>
      </c>
      <c r="H27" s="52">
        <f>SQRT(D27^2*'Simulation '!$E$18^2+E27^2*'Simulation '!$F$18^2+2*D27*E27*'Simulation '!$E$23*'Simulation '!$E$18*'Simulation '!$F$18)</f>
        <v>0.19000000000000022</v>
      </c>
      <c r="I27" s="42"/>
    </row>
    <row r="28" spans="1:9" x14ac:dyDescent="0.25">
      <c r="A28" s="12"/>
      <c r="B28" s="117"/>
      <c r="D28" s="52">
        <f t="shared" si="2"/>
        <v>0.29999999999999966</v>
      </c>
      <c r="E28" s="52">
        <f t="shared" si="0"/>
        <v>0.7000000000000004</v>
      </c>
      <c r="F28" s="63"/>
      <c r="G28" s="52">
        <f>D28*'Simulation '!$E$17+E28*'Simulation '!$F$17</f>
        <v>0.12000000000000004</v>
      </c>
      <c r="H28" s="52">
        <f>SQRT(D28^2*'Simulation '!$E$18^2+E28^2*'Simulation '!$F$18^2+2*D28*E28*'Simulation '!$E$23*'Simulation '!$E$18*'Simulation '!$F$18)</f>
        <v>0.22000000000000028</v>
      </c>
      <c r="I28" s="42"/>
    </row>
    <row r="29" spans="1:9" x14ac:dyDescent="0.25">
      <c r="A29" s="12"/>
      <c r="B29" s="117"/>
      <c r="D29" s="52">
        <f t="shared" si="2"/>
        <v>0.24999999999999967</v>
      </c>
      <c r="E29" s="52">
        <f t="shared" si="0"/>
        <v>0.75000000000000033</v>
      </c>
      <c r="F29" s="63"/>
      <c r="G29" s="52">
        <f>D29*'Simulation '!$E$17+E29*'Simulation '!$F$17</f>
        <v>0.12500000000000003</v>
      </c>
      <c r="H29" s="52">
        <f>SQRT(D29^2*'Simulation '!$E$18^2+E29^2*'Simulation '!$F$18^2+2*D29*E29*'Simulation '!$E$23*'Simulation '!$E$18*'Simulation '!$F$18)</f>
        <v>0.25000000000000022</v>
      </c>
      <c r="I29" s="42"/>
    </row>
    <row r="30" spans="1:9" x14ac:dyDescent="0.25">
      <c r="A30" s="12"/>
      <c r="B30" s="117"/>
      <c r="D30" s="52">
        <f t="shared" si="2"/>
        <v>0.19999999999999968</v>
      </c>
      <c r="E30" s="52">
        <f t="shared" si="0"/>
        <v>0.80000000000000027</v>
      </c>
      <c r="F30" s="63"/>
      <c r="G30" s="52">
        <f>D30*'Simulation '!$E$17+E30*'Simulation '!$F$17</f>
        <v>0.13000000000000003</v>
      </c>
      <c r="H30" s="52">
        <f>SQRT(D30^2*'Simulation '!$E$18^2+E30^2*'Simulation '!$F$18^2+2*D30*E30*'Simulation '!$E$23*'Simulation '!$E$18*'Simulation '!$F$18)</f>
        <v>0.28000000000000019</v>
      </c>
      <c r="I30" s="42"/>
    </row>
    <row r="31" spans="1:9" x14ac:dyDescent="0.25">
      <c r="A31" s="3"/>
      <c r="B31" s="117"/>
      <c r="D31" s="52">
        <f t="shared" si="2"/>
        <v>0.14999999999999969</v>
      </c>
      <c r="E31" s="52">
        <f t="shared" si="0"/>
        <v>0.85000000000000031</v>
      </c>
      <c r="F31" s="63"/>
      <c r="G31" s="52">
        <f>D31*'Simulation '!$E$17+E31*'Simulation '!$F$17</f>
        <v>0.13500000000000001</v>
      </c>
      <c r="H31" s="52">
        <f>SQRT(D31^2*'Simulation '!$E$18^2+E31^2*'Simulation '!$F$18^2+2*D31*E31*'Simulation '!$E$23*'Simulation '!$E$18*'Simulation '!$F$18)</f>
        <v>0.31000000000000022</v>
      </c>
      <c r="I31" s="42"/>
    </row>
    <row r="32" spans="1:9" x14ac:dyDescent="0.25">
      <c r="A32" s="3"/>
      <c r="B32" s="117"/>
      <c r="D32" s="52">
        <f t="shared" si="2"/>
        <v>9.9999999999999686E-2</v>
      </c>
      <c r="E32" s="52">
        <f t="shared" si="0"/>
        <v>0.90000000000000036</v>
      </c>
      <c r="F32" s="63"/>
      <c r="G32" s="52">
        <f>D32*'Simulation '!$E$17+E32*'Simulation '!$F$17</f>
        <v>0.14000000000000001</v>
      </c>
      <c r="H32" s="52">
        <f>SQRT(D32^2*'Simulation '!$E$18^2+E32^2*'Simulation '!$F$18^2+2*D32*E32*'Simulation '!$E$23*'Simulation '!$E$18*'Simulation '!$F$18)</f>
        <v>0.34000000000000019</v>
      </c>
      <c r="I32" s="42"/>
    </row>
    <row r="33" spans="1:9" x14ac:dyDescent="0.25">
      <c r="A33" s="3"/>
      <c r="B33" s="117"/>
      <c r="D33" s="52">
        <f t="shared" si="2"/>
        <v>4.9999999999999684E-2</v>
      </c>
      <c r="E33" s="52">
        <f t="shared" si="0"/>
        <v>0.95000000000000029</v>
      </c>
      <c r="F33" s="63"/>
      <c r="G33" s="52">
        <f>D33*'Simulation '!$E$17+E33*'Simulation '!$F$17</f>
        <v>0.14500000000000002</v>
      </c>
      <c r="H33" s="52">
        <f>SQRT(D33^2*'Simulation '!$E$18^2+E33^2*'Simulation '!$F$18^2+2*D33*E33*'Simulation '!$E$23*'Simulation '!$E$18*'Simulation '!$F$18)</f>
        <v>0.37000000000000016</v>
      </c>
      <c r="I33" s="42"/>
    </row>
    <row r="34" spans="1:9" x14ac:dyDescent="0.25">
      <c r="A34" s="3"/>
      <c r="B34" s="117"/>
      <c r="D34" s="56">
        <f t="shared" si="2"/>
        <v>-3.1918911957973251E-16</v>
      </c>
      <c r="E34" s="56">
        <f t="shared" si="0"/>
        <v>1.0000000000000002</v>
      </c>
      <c r="F34" s="63"/>
      <c r="G34" s="56">
        <f>D34*'Simulation '!$E$17+E34*'Simulation '!$F$17</f>
        <v>0.15</v>
      </c>
      <c r="H34" s="56">
        <f>SQRT(D34^2*'Simulation '!$E$18^2+E34^2*'Simulation '!$F$18^2+2*D34*E34*'Simulation '!$E$23*'Simulation '!$E$18*'Simulation '!$F$18)</f>
        <v>0.40000000000000019</v>
      </c>
      <c r="I34" s="42"/>
    </row>
    <row r="35" spans="1:9" x14ac:dyDescent="0.25">
      <c r="A35" s="3"/>
      <c r="B35" s="117"/>
      <c r="D35" s="52"/>
      <c r="E35" s="52"/>
      <c r="F35" s="63"/>
      <c r="G35" s="95"/>
      <c r="H35" s="94"/>
      <c r="I35" s="42"/>
    </row>
    <row r="36" spans="1:9" x14ac:dyDescent="0.25">
      <c r="A36" s="3"/>
      <c r="B36" s="117"/>
      <c r="D36" s="90">
        <f>'Simulation '!E30</f>
        <v>0</v>
      </c>
      <c r="E36" s="90">
        <f>1-D36</f>
        <v>1</v>
      </c>
      <c r="F36" s="91"/>
      <c r="G36" s="90">
        <f>D36*'Simulation '!$E$17+E36*'Simulation '!$F$17</f>
        <v>0.15</v>
      </c>
      <c r="H36" s="90">
        <f>SQRT(D36^2*'Simulation '!$E$18^2+E36^2*'Simulation '!$F$18^2+2*D36*E36*'Simulation '!$E$23*'Simulation '!$E$18*'Simulation '!$F$18)</f>
        <v>0.4</v>
      </c>
      <c r="I36" s="42"/>
    </row>
    <row r="37" spans="1:9" x14ac:dyDescent="0.25">
      <c r="A37" s="3"/>
      <c r="B37" s="117"/>
      <c r="D37" s="42"/>
      <c r="E37" s="42"/>
      <c r="F37" s="42"/>
      <c r="G37" s="42"/>
      <c r="H37" s="42"/>
      <c r="I37" s="42"/>
    </row>
    <row r="38" spans="1:9" x14ac:dyDescent="0.25">
      <c r="A38" s="3"/>
      <c r="B38" s="117"/>
      <c r="D38" s="42"/>
      <c r="E38" s="42"/>
      <c r="F38" s="42"/>
      <c r="G38" s="42"/>
      <c r="H38" s="42"/>
      <c r="I38" s="42"/>
    </row>
    <row r="39" spans="1:9" x14ac:dyDescent="0.25">
      <c r="A39" s="3"/>
      <c r="B39" s="117"/>
      <c r="F39" s="42"/>
      <c r="G39" s="42"/>
      <c r="H39" s="42"/>
      <c r="I39" s="42"/>
    </row>
    <row r="40" spans="1:9" x14ac:dyDescent="0.25">
      <c r="A40" s="3"/>
      <c r="B40" s="117"/>
    </row>
    <row r="41" spans="1:9" x14ac:dyDescent="0.25">
      <c r="A41" s="3"/>
      <c r="B41" s="117"/>
    </row>
    <row r="42" spans="1:9" x14ac:dyDescent="0.25">
      <c r="A42" s="3"/>
      <c r="B42" s="117"/>
    </row>
    <row r="43" spans="1:9" x14ac:dyDescent="0.25">
      <c r="A43" s="3"/>
      <c r="B43" s="117"/>
    </row>
    <row r="44" spans="1:9" x14ac:dyDescent="0.25">
      <c r="A44" s="3"/>
      <c r="B44" s="117"/>
    </row>
    <row r="45" spans="1:9" x14ac:dyDescent="0.25">
      <c r="A45" s="3"/>
      <c r="B45" s="117"/>
    </row>
    <row r="46" spans="1:9" x14ac:dyDescent="0.25">
      <c r="A46" s="3"/>
      <c r="B46" s="117"/>
    </row>
    <row r="47" spans="1:9" x14ac:dyDescent="0.25">
      <c r="A47" s="3"/>
      <c r="B47" s="117"/>
    </row>
    <row r="48" spans="1:9" x14ac:dyDescent="0.25">
      <c r="A48" s="3"/>
      <c r="B48" s="117"/>
    </row>
    <row r="49" spans="1:2" x14ac:dyDescent="0.25">
      <c r="A49" s="3"/>
      <c r="B49" s="117"/>
    </row>
    <row r="50" spans="1:2" x14ac:dyDescent="0.25">
      <c r="A50" s="3"/>
      <c r="B50" s="117"/>
    </row>
    <row r="51" spans="1:2" x14ac:dyDescent="0.25">
      <c r="A51" s="3"/>
      <c r="B51" s="16"/>
    </row>
    <row r="52" spans="1:2" x14ac:dyDescent="0.25">
      <c r="A52" s="3"/>
      <c r="B52" s="16"/>
    </row>
    <row r="53" spans="1:2" x14ac:dyDescent="0.25">
      <c r="A53" s="3"/>
      <c r="B53" s="4"/>
    </row>
    <row r="54" spans="1:2" x14ac:dyDescent="0.25">
      <c r="A54" s="3"/>
      <c r="B54" s="4"/>
    </row>
    <row r="55" spans="1:2" x14ac:dyDescent="0.25">
      <c r="A55" s="4"/>
    </row>
    <row r="56" spans="1:2" x14ac:dyDescent="0.25">
      <c r="A56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V296"/>
  <sheetViews>
    <sheetView zoomScaleNormal="100" workbookViewId="0">
      <selection activeCell="S15" sqref="S15"/>
    </sheetView>
  </sheetViews>
  <sheetFormatPr defaultColWidth="11.42578125" defaultRowHeight="15" x14ac:dyDescent="0.25"/>
  <cols>
    <col min="1" max="1" width="3.7109375" style="3" customWidth="1"/>
    <col min="2" max="3" width="0.85546875" style="4" customWidth="1"/>
    <col min="4" max="4" width="23.28515625" style="4" customWidth="1"/>
    <col min="5" max="6" width="15.85546875" customWidth="1"/>
    <col min="7" max="7" width="19.42578125" customWidth="1"/>
    <col min="8" max="8" width="15.85546875" customWidth="1"/>
    <col min="9" max="9" width="17.42578125" customWidth="1"/>
    <col min="10" max="10" width="11.140625" customWidth="1"/>
    <col min="11" max="11" width="11.7109375" style="1" customWidth="1"/>
    <col min="12" max="17" width="11.7109375" customWidth="1"/>
    <col min="18" max="19" width="11.7109375" style="1" customWidth="1"/>
    <col min="20" max="21" width="11.7109375" customWidth="1"/>
    <col min="22" max="22" width="9.140625" style="1" customWidth="1"/>
    <col min="23" max="256" width="9.140625" customWidth="1"/>
  </cols>
  <sheetData>
    <row r="1" spans="1:20" s="35" customFormat="1" ht="12.7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41"/>
      <c r="R1" s="41"/>
      <c r="S1" s="41"/>
      <c r="T1" s="41"/>
    </row>
    <row r="2" spans="1:20" s="35" customFormat="1" ht="1.5" customHeight="1" x14ac:dyDescent="0.25">
      <c r="A2" s="33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41"/>
      <c r="R2" s="41"/>
      <c r="S2" s="41"/>
      <c r="T2" s="41"/>
    </row>
    <row r="3" spans="1:20" s="35" customFormat="1" ht="1.5" customHeight="1" x14ac:dyDescent="0.25">
      <c r="A3" s="3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41"/>
      <c r="R3" s="41"/>
      <c r="S3" s="41"/>
      <c r="T3" s="41"/>
    </row>
    <row r="4" spans="1:20" s="35" customFormat="1" ht="21" x14ac:dyDescent="0.35">
      <c r="A4" s="110"/>
      <c r="B4" s="31" t="s">
        <v>20</v>
      </c>
      <c r="C4" s="31"/>
      <c r="D4" s="31"/>
      <c r="E4" s="31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1"/>
      <c r="R4" s="41"/>
      <c r="S4" s="41"/>
      <c r="T4" s="41"/>
    </row>
    <row r="5" spans="1:20" s="35" customFormat="1" ht="1.5" customHeight="1" x14ac:dyDescent="0.25">
      <c r="A5" s="33"/>
      <c r="B5" s="11"/>
      <c r="C5" s="11"/>
      <c r="D5" s="11"/>
      <c r="E5" s="11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41"/>
      <c r="R5" s="41"/>
      <c r="S5" s="41"/>
      <c r="T5" s="41"/>
    </row>
    <row r="6" spans="1:20" s="35" customFormat="1" ht="1.5" customHeight="1" x14ac:dyDescent="0.25">
      <c r="A6" s="33"/>
      <c r="B6" s="116"/>
      <c r="C6" s="116"/>
      <c r="D6" s="116"/>
      <c r="E6" s="116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41"/>
      <c r="R6" s="41"/>
      <c r="S6" s="41"/>
      <c r="T6" s="41"/>
    </row>
    <row r="7" spans="1:20" s="35" customFormat="1" ht="15.75" x14ac:dyDescent="0.25">
      <c r="A7" s="33"/>
      <c r="B7" s="13" t="s">
        <v>41</v>
      </c>
      <c r="C7" s="13"/>
      <c r="D7" s="13"/>
      <c r="E7" s="13"/>
      <c r="F7" s="6"/>
      <c r="G7" s="6"/>
      <c r="H7" s="6"/>
      <c r="I7" s="6"/>
      <c r="J7" s="6"/>
      <c r="K7" s="6"/>
      <c r="L7" s="6"/>
      <c r="M7" s="6"/>
      <c r="N7" s="6"/>
      <c r="O7" s="6"/>
      <c r="P7" s="41"/>
      <c r="Q7" s="41"/>
      <c r="R7" s="41"/>
      <c r="S7" s="41"/>
      <c r="T7" s="41"/>
    </row>
    <row r="8" spans="1:20" s="35" customFormat="1" ht="15.75" x14ac:dyDescent="0.25">
      <c r="A8" s="33"/>
      <c r="B8" s="13"/>
      <c r="C8" s="13"/>
      <c r="D8" s="13"/>
      <c r="E8" s="13"/>
      <c r="F8" s="6"/>
      <c r="G8" s="6"/>
      <c r="H8" s="6"/>
      <c r="I8" s="6"/>
      <c r="J8" s="6"/>
      <c r="P8" s="41"/>
      <c r="Q8" s="41"/>
      <c r="R8" s="41"/>
      <c r="S8" s="41"/>
      <c r="T8" s="41"/>
    </row>
    <row r="9" spans="1:20" s="107" customFormat="1" ht="15" customHeight="1" x14ac:dyDescent="0.25">
      <c r="A9" s="111"/>
      <c r="B9" s="117"/>
      <c r="C9" s="17"/>
      <c r="D9" s="125" t="s">
        <v>34</v>
      </c>
      <c r="E9" s="125"/>
      <c r="F9" s="125"/>
      <c r="G9" s="125"/>
      <c r="H9" s="125"/>
      <c r="I9" s="88"/>
      <c r="J9" s="112"/>
      <c r="K9" s="113"/>
      <c r="L9" s="113"/>
      <c r="M9" s="113"/>
      <c r="N9" s="113"/>
    </row>
    <row r="10" spans="1:20" s="107" customFormat="1" ht="15.75" x14ac:dyDescent="0.25">
      <c r="A10" s="111"/>
      <c r="B10" s="117"/>
      <c r="C10" s="17"/>
      <c r="D10" s="63"/>
      <c r="E10" s="63"/>
      <c r="F10" s="63"/>
      <c r="G10" s="63"/>
      <c r="H10" s="63"/>
      <c r="I10" s="63"/>
      <c r="J10" s="112"/>
      <c r="K10" s="113"/>
      <c r="L10" s="113"/>
      <c r="M10" s="113"/>
      <c r="N10" s="113"/>
    </row>
    <row r="11" spans="1:20" s="107" customFormat="1" ht="15.75" x14ac:dyDescent="0.25">
      <c r="A11" s="111"/>
      <c r="B11" s="117"/>
      <c r="C11" s="17"/>
      <c r="D11" s="123" t="s">
        <v>32</v>
      </c>
      <c r="E11" s="123"/>
      <c r="F11" s="123"/>
      <c r="G11" s="123"/>
      <c r="H11" s="123"/>
      <c r="I11" s="62"/>
      <c r="J11" s="112"/>
      <c r="K11" s="113"/>
      <c r="L11" s="113"/>
      <c r="M11" s="113"/>
      <c r="N11" s="113"/>
    </row>
    <row r="12" spans="1:20" s="107" customFormat="1" ht="15.75" x14ac:dyDescent="0.25">
      <c r="A12" s="111"/>
      <c r="B12" s="117"/>
      <c r="C12" s="17"/>
      <c r="D12" s="123"/>
      <c r="E12" s="123"/>
      <c r="F12" s="123"/>
      <c r="G12" s="123"/>
      <c r="H12" s="123"/>
      <c r="I12" s="63"/>
      <c r="J12" s="113"/>
      <c r="K12" s="113"/>
      <c r="L12" s="113"/>
      <c r="M12" s="113"/>
      <c r="N12" s="113"/>
    </row>
    <row r="13" spans="1:20" s="107" customFormat="1" ht="15.75" x14ac:dyDescent="0.25">
      <c r="A13" s="111"/>
      <c r="B13" s="117"/>
      <c r="C13" s="17"/>
      <c r="D13" s="70"/>
      <c r="E13" s="70"/>
      <c r="F13" s="70"/>
      <c r="G13" s="70"/>
      <c r="H13" s="70"/>
      <c r="I13" s="63"/>
      <c r="J13" s="113"/>
      <c r="K13" s="113"/>
      <c r="L13" s="113"/>
      <c r="M13" s="113"/>
      <c r="N13" s="113"/>
    </row>
    <row r="14" spans="1:20" s="107" customFormat="1" ht="15.75" x14ac:dyDescent="0.25">
      <c r="A14" s="111"/>
      <c r="B14" s="117"/>
      <c r="C14" s="17"/>
      <c r="D14" s="79" t="s">
        <v>25</v>
      </c>
      <c r="E14" s="70"/>
      <c r="F14" s="70"/>
      <c r="G14" s="70"/>
      <c r="H14" s="70"/>
      <c r="I14" s="63"/>
      <c r="J14" s="113"/>
      <c r="K14" s="113"/>
      <c r="L14" s="113"/>
      <c r="M14" s="113"/>
      <c r="N14" s="113"/>
    </row>
    <row r="15" spans="1:20" s="107" customFormat="1" ht="15.75" x14ac:dyDescent="0.25">
      <c r="A15" s="111"/>
      <c r="B15" s="117"/>
      <c r="C15" s="17"/>
      <c r="D15" s="63"/>
      <c r="E15" s="63"/>
      <c r="F15" s="63"/>
      <c r="G15" s="63"/>
      <c r="H15" s="63"/>
      <c r="I15" s="62"/>
      <c r="J15" s="42"/>
      <c r="K15" s="42"/>
      <c r="L15" s="42"/>
      <c r="M15" s="42"/>
      <c r="N15" s="42"/>
    </row>
    <row r="16" spans="1:20" s="107" customFormat="1" ht="15.75" x14ac:dyDescent="0.25">
      <c r="A16" s="111"/>
      <c r="B16" s="117"/>
      <c r="C16" s="17"/>
      <c r="D16" s="55" t="s">
        <v>16</v>
      </c>
      <c r="E16" s="80" t="s">
        <v>15</v>
      </c>
      <c r="F16" s="80" t="s">
        <v>14</v>
      </c>
      <c r="G16" s="51"/>
      <c r="H16" s="62"/>
      <c r="I16" s="50"/>
      <c r="J16" s="42"/>
      <c r="K16" s="42"/>
      <c r="L16" s="42"/>
      <c r="M16" s="42"/>
      <c r="N16" s="42"/>
    </row>
    <row r="17" spans="1:19" s="107" customFormat="1" ht="15.75" customHeight="1" x14ac:dyDescent="0.25">
      <c r="A17" s="111"/>
      <c r="B17" s="117"/>
      <c r="C17" s="17"/>
      <c r="D17" s="51" t="s">
        <v>17</v>
      </c>
      <c r="E17" s="81">
        <v>0.17083131388573192</v>
      </c>
      <c r="F17" s="81">
        <v>4.0670232217494745E-2</v>
      </c>
      <c r="G17" s="51"/>
      <c r="H17" s="62"/>
      <c r="I17" s="50"/>
      <c r="J17" s="41"/>
      <c r="K17" s="41"/>
      <c r="L17" s="41"/>
      <c r="M17" s="41"/>
      <c r="N17" s="41"/>
    </row>
    <row r="18" spans="1:19" s="107" customFormat="1" ht="15.75" x14ac:dyDescent="0.25">
      <c r="A18" s="111"/>
      <c r="B18" s="117"/>
      <c r="C18" s="17"/>
      <c r="D18" s="51" t="s">
        <v>18</v>
      </c>
      <c r="E18" s="81">
        <v>0.10031196464445918</v>
      </c>
      <c r="F18" s="81">
        <v>6.5698942591825349E-2</v>
      </c>
      <c r="G18" s="51"/>
      <c r="H18" s="62"/>
      <c r="I18" s="62"/>
      <c r="J18" s="44"/>
      <c r="K18" s="41"/>
      <c r="L18" s="41"/>
      <c r="M18" s="41"/>
      <c r="N18" s="41"/>
      <c r="S18" s="114"/>
    </row>
    <row r="19" spans="1:19" s="107" customFormat="1" ht="15.75" x14ac:dyDescent="0.25">
      <c r="A19" s="111"/>
      <c r="B19" s="117"/>
      <c r="C19" s="17"/>
      <c r="D19" s="55" t="s">
        <v>10</v>
      </c>
      <c r="E19" s="82">
        <f>E18^(1/2)</f>
        <v>0.31672064132995686</v>
      </c>
      <c r="F19" s="82">
        <f>F18^(1/2)</f>
        <v>0.2563180496801295</v>
      </c>
      <c r="G19" s="62"/>
      <c r="H19" s="62"/>
      <c r="I19" s="62"/>
      <c r="J19" s="41"/>
      <c r="K19" s="41"/>
      <c r="L19" s="41"/>
      <c r="M19" s="42"/>
      <c r="N19" s="42"/>
      <c r="S19" s="114"/>
    </row>
    <row r="20" spans="1:19" s="107" customFormat="1" ht="15.75" x14ac:dyDescent="0.25">
      <c r="A20" s="33"/>
      <c r="B20" s="117"/>
      <c r="C20" s="6"/>
      <c r="D20" s="50"/>
      <c r="E20" s="67"/>
      <c r="F20" s="67"/>
      <c r="G20" s="62"/>
      <c r="H20" s="62"/>
      <c r="I20" s="62"/>
      <c r="J20" s="44"/>
      <c r="K20" s="41"/>
      <c r="L20" s="41"/>
      <c r="M20" s="42"/>
      <c r="N20" s="42"/>
      <c r="S20" s="114"/>
    </row>
    <row r="21" spans="1:19" s="107" customFormat="1" ht="30" customHeight="1" x14ac:dyDescent="0.25">
      <c r="A21" s="33"/>
      <c r="B21" s="117"/>
      <c r="C21" s="6"/>
      <c r="D21" s="123" t="s">
        <v>35</v>
      </c>
      <c r="E21" s="123"/>
      <c r="F21" s="123"/>
      <c r="G21" s="123"/>
      <c r="H21" s="123"/>
      <c r="I21" s="62"/>
      <c r="J21" s="44"/>
      <c r="K21" s="41"/>
      <c r="L21" s="41"/>
      <c r="M21" s="42"/>
      <c r="N21" s="42"/>
      <c r="S21" s="114"/>
    </row>
    <row r="22" spans="1:19" s="107" customFormat="1" ht="15.75" x14ac:dyDescent="0.25">
      <c r="A22" s="33"/>
      <c r="B22" s="117"/>
      <c r="C22" s="6"/>
      <c r="D22" s="51" t="s">
        <v>19</v>
      </c>
      <c r="E22" s="63"/>
      <c r="F22" s="103">
        <v>0</v>
      </c>
      <c r="G22" s="68"/>
      <c r="H22" s="68"/>
      <c r="I22" s="62"/>
      <c r="J22" s="41"/>
      <c r="K22" s="41"/>
      <c r="L22" s="41"/>
      <c r="M22" s="42"/>
      <c r="N22" s="42"/>
      <c r="S22" s="114"/>
    </row>
    <row r="23" spans="1:19" s="107" customFormat="1" ht="15.75" x14ac:dyDescent="0.25">
      <c r="A23" s="33"/>
      <c r="B23" s="117"/>
      <c r="C23" s="6"/>
      <c r="D23" s="62"/>
      <c r="E23" s="46"/>
      <c r="F23" s="62"/>
      <c r="G23" s="62"/>
      <c r="H23" s="62"/>
      <c r="I23" s="62"/>
      <c r="J23" s="41"/>
      <c r="K23" s="41"/>
      <c r="L23" s="41"/>
      <c r="M23" s="42"/>
      <c r="N23" s="42"/>
      <c r="S23" s="114"/>
    </row>
    <row r="24" spans="1:19" s="107" customFormat="1" ht="15.75" customHeight="1" x14ac:dyDescent="0.25">
      <c r="A24" s="33"/>
      <c r="B24" s="117"/>
      <c r="C24" s="6"/>
      <c r="D24" s="123" t="s">
        <v>38</v>
      </c>
      <c r="E24" s="123"/>
      <c r="F24" s="123"/>
      <c r="G24" s="123"/>
      <c r="H24" s="123"/>
      <c r="I24" s="123"/>
      <c r="J24" s="41"/>
      <c r="K24" s="41"/>
      <c r="L24" s="41"/>
      <c r="M24" s="42"/>
      <c r="N24" s="42"/>
      <c r="S24" s="114"/>
    </row>
    <row r="25" spans="1:19" s="107" customFormat="1" ht="36.75" customHeight="1" x14ac:dyDescent="0.25">
      <c r="A25" s="33"/>
      <c r="B25" s="117"/>
      <c r="C25" s="6"/>
      <c r="D25" s="123"/>
      <c r="E25" s="123"/>
      <c r="F25" s="123"/>
      <c r="G25" s="123"/>
      <c r="H25" s="123"/>
      <c r="I25" s="123"/>
      <c r="J25" s="41"/>
      <c r="K25" s="41"/>
      <c r="L25" s="41"/>
      <c r="M25" s="42"/>
      <c r="N25" s="42"/>
      <c r="S25" s="114"/>
    </row>
    <row r="26" spans="1:19" s="107" customFormat="1" ht="15.75" x14ac:dyDescent="0.25">
      <c r="A26" s="33"/>
      <c r="B26" s="117"/>
      <c r="C26" s="6"/>
      <c r="D26" s="63"/>
      <c r="E26" s="46"/>
      <c r="F26" s="62"/>
      <c r="G26" s="63"/>
      <c r="H26" s="62"/>
      <c r="I26" s="62"/>
      <c r="J26" s="41"/>
      <c r="K26" s="41"/>
      <c r="L26" s="41"/>
      <c r="M26" s="42"/>
      <c r="N26" s="42"/>
      <c r="S26" s="114"/>
    </row>
    <row r="27" spans="1:19" s="107" customFormat="1" ht="15.75" x14ac:dyDescent="0.25">
      <c r="A27" s="33"/>
      <c r="B27" s="117"/>
      <c r="C27" s="6"/>
      <c r="D27" s="64" t="s">
        <v>22</v>
      </c>
      <c r="E27" s="65"/>
      <c r="F27" s="62"/>
      <c r="G27" s="64" t="s">
        <v>21</v>
      </c>
      <c r="H27" s="65"/>
      <c r="I27" s="64"/>
      <c r="J27" s="41"/>
      <c r="K27" s="41"/>
      <c r="L27" s="41"/>
      <c r="M27" s="42"/>
      <c r="N27" s="42"/>
      <c r="S27" s="114"/>
    </row>
    <row r="28" spans="1:19" s="107" customFormat="1" ht="30" x14ac:dyDescent="0.25">
      <c r="A28" s="33"/>
      <c r="B28" s="117"/>
      <c r="C28" s="6"/>
      <c r="D28" s="96" t="s">
        <v>15</v>
      </c>
      <c r="E28" s="96" t="s">
        <v>14</v>
      </c>
      <c r="F28" s="62"/>
      <c r="G28" s="96" t="s">
        <v>26</v>
      </c>
      <c r="H28" s="96" t="s">
        <v>27</v>
      </c>
      <c r="I28" s="99" t="s">
        <v>28</v>
      </c>
      <c r="J28" s="41"/>
      <c r="K28" s="41"/>
      <c r="L28" s="41"/>
      <c r="M28" s="42"/>
      <c r="N28" s="42"/>
      <c r="S28" s="114"/>
    </row>
    <row r="29" spans="1:19" s="107" customFormat="1" ht="15.75" x14ac:dyDescent="0.25">
      <c r="A29" s="33"/>
      <c r="B29" s="117"/>
      <c r="C29" s="6"/>
      <c r="D29" s="71">
        <v>1</v>
      </c>
      <c r="E29" s="84">
        <f t="shared" ref="E29:E49" si="0">1-D29</f>
        <v>0</v>
      </c>
      <c r="F29" s="62"/>
      <c r="G29" s="104"/>
      <c r="H29" s="104"/>
      <c r="I29" s="104"/>
      <c r="J29" s="41"/>
      <c r="K29" s="41"/>
      <c r="L29" s="41"/>
      <c r="M29" s="42"/>
      <c r="N29" s="42"/>
      <c r="S29" s="114"/>
    </row>
    <row r="30" spans="1:19" s="107" customFormat="1" ht="15.75" x14ac:dyDescent="0.25">
      <c r="A30" s="33"/>
      <c r="B30" s="117"/>
      <c r="C30" s="6"/>
      <c r="D30" s="71">
        <f t="shared" ref="D30:D49" si="1">D29-0.05</f>
        <v>0.95</v>
      </c>
      <c r="E30" s="71">
        <f t="shared" si="0"/>
        <v>5.0000000000000044E-2</v>
      </c>
      <c r="F30" s="62"/>
      <c r="G30" s="104"/>
      <c r="H30" s="104"/>
      <c r="I30" s="104"/>
      <c r="J30" s="41"/>
      <c r="K30" s="41"/>
      <c r="L30" s="41"/>
      <c r="M30" s="42"/>
      <c r="N30" s="42"/>
      <c r="S30" s="114"/>
    </row>
    <row r="31" spans="1:19" s="107" customFormat="1" ht="15.75" x14ac:dyDescent="0.25">
      <c r="A31" s="33"/>
      <c r="B31" s="117"/>
      <c r="C31" s="33"/>
      <c r="D31" s="71">
        <f t="shared" si="1"/>
        <v>0.89999999999999991</v>
      </c>
      <c r="E31" s="71">
        <f t="shared" si="0"/>
        <v>0.10000000000000009</v>
      </c>
      <c r="F31" s="62"/>
      <c r="G31" s="104"/>
      <c r="H31" s="104"/>
      <c r="I31" s="104"/>
      <c r="J31" s="41"/>
      <c r="K31" s="41"/>
      <c r="L31" s="41"/>
      <c r="M31" s="42"/>
      <c r="N31" s="42"/>
      <c r="S31" s="114"/>
    </row>
    <row r="32" spans="1:19" s="107" customFormat="1" ht="15.75" x14ac:dyDescent="0.25">
      <c r="A32" s="33"/>
      <c r="B32" s="117"/>
      <c r="C32" s="33"/>
      <c r="D32" s="71">
        <f t="shared" si="1"/>
        <v>0.84999999999999987</v>
      </c>
      <c r="E32" s="71">
        <f t="shared" si="0"/>
        <v>0.15000000000000013</v>
      </c>
      <c r="F32" s="62"/>
      <c r="G32" s="104"/>
      <c r="H32" s="104"/>
      <c r="I32" s="104"/>
      <c r="J32" s="45"/>
      <c r="K32" s="41"/>
      <c r="L32" s="41"/>
      <c r="M32" s="42"/>
      <c r="N32" s="42"/>
      <c r="S32" s="114"/>
    </row>
    <row r="33" spans="1:19" s="107" customFormat="1" ht="15.75" x14ac:dyDescent="0.25">
      <c r="A33" s="34"/>
      <c r="B33" s="117"/>
      <c r="C33" s="34"/>
      <c r="D33" s="71">
        <f t="shared" si="1"/>
        <v>0.79999999999999982</v>
      </c>
      <c r="E33" s="71">
        <f t="shared" si="0"/>
        <v>0.20000000000000018</v>
      </c>
      <c r="F33" s="62"/>
      <c r="G33" s="104"/>
      <c r="H33" s="104"/>
      <c r="I33" s="104"/>
      <c r="J33" s="42"/>
      <c r="K33" s="41"/>
      <c r="L33" s="41"/>
      <c r="M33" s="42"/>
      <c r="N33" s="42"/>
      <c r="S33" s="114"/>
    </row>
    <row r="34" spans="1:19" s="107" customFormat="1" ht="15.75" x14ac:dyDescent="0.25">
      <c r="A34" s="34"/>
      <c r="B34" s="117"/>
      <c r="C34" s="34"/>
      <c r="D34" s="71">
        <f t="shared" si="1"/>
        <v>0.74999999999999978</v>
      </c>
      <c r="E34" s="71">
        <f t="shared" si="0"/>
        <v>0.25000000000000022</v>
      </c>
      <c r="F34" s="46"/>
      <c r="G34" s="104"/>
      <c r="H34" s="104"/>
      <c r="I34" s="104"/>
      <c r="J34" s="42"/>
      <c r="K34" s="41"/>
      <c r="L34" s="41"/>
      <c r="M34" s="42"/>
      <c r="N34" s="42"/>
      <c r="S34" s="114"/>
    </row>
    <row r="35" spans="1:19" s="107" customFormat="1" ht="15.75" x14ac:dyDescent="0.25">
      <c r="A35" s="34"/>
      <c r="B35" s="117"/>
      <c r="C35" s="34"/>
      <c r="D35" s="71">
        <f t="shared" si="1"/>
        <v>0.69999999999999973</v>
      </c>
      <c r="E35" s="71">
        <f t="shared" si="0"/>
        <v>0.30000000000000027</v>
      </c>
      <c r="F35" s="46"/>
      <c r="G35" s="104"/>
      <c r="H35" s="104"/>
      <c r="I35" s="104"/>
      <c r="J35" s="42"/>
      <c r="K35" s="41"/>
      <c r="L35" s="41"/>
      <c r="M35" s="42"/>
      <c r="N35" s="42"/>
      <c r="S35" s="114"/>
    </row>
    <row r="36" spans="1:19" s="107" customFormat="1" ht="15.75" x14ac:dyDescent="0.25">
      <c r="A36" s="34"/>
      <c r="B36" s="117"/>
      <c r="C36" s="34"/>
      <c r="D36" s="71">
        <f t="shared" si="1"/>
        <v>0.64999999999999969</v>
      </c>
      <c r="E36" s="71">
        <f t="shared" si="0"/>
        <v>0.35000000000000031</v>
      </c>
      <c r="F36" s="63"/>
      <c r="G36" s="104"/>
      <c r="H36" s="104"/>
      <c r="I36" s="104"/>
      <c r="J36" s="42"/>
      <c r="K36" s="41"/>
      <c r="L36" s="41"/>
      <c r="M36" s="42"/>
      <c r="N36" s="42"/>
      <c r="S36" s="114"/>
    </row>
    <row r="37" spans="1:19" s="107" customFormat="1" ht="15.75" x14ac:dyDescent="0.25">
      <c r="A37" s="34"/>
      <c r="B37" s="117"/>
      <c r="C37" s="34"/>
      <c r="D37" s="71">
        <f t="shared" si="1"/>
        <v>0.59999999999999964</v>
      </c>
      <c r="E37" s="71">
        <f t="shared" si="0"/>
        <v>0.40000000000000036</v>
      </c>
      <c r="F37" s="63"/>
      <c r="G37" s="104"/>
      <c r="H37" s="104"/>
      <c r="I37" s="104"/>
      <c r="J37" s="42"/>
      <c r="K37" s="41"/>
      <c r="L37" s="41"/>
      <c r="M37" s="42"/>
      <c r="N37" s="42"/>
      <c r="S37" s="114"/>
    </row>
    <row r="38" spans="1:19" s="107" customFormat="1" ht="15.75" x14ac:dyDescent="0.25">
      <c r="A38" s="34"/>
      <c r="B38" s="117"/>
      <c r="C38" s="34"/>
      <c r="D38" s="71">
        <f t="shared" si="1"/>
        <v>0.5499999999999996</v>
      </c>
      <c r="E38" s="71">
        <f t="shared" si="0"/>
        <v>0.4500000000000004</v>
      </c>
      <c r="F38" s="63"/>
      <c r="G38" s="104"/>
      <c r="H38" s="104"/>
      <c r="I38" s="104"/>
      <c r="J38" s="42"/>
      <c r="K38" s="41"/>
      <c r="L38" s="41"/>
      <c r="M38" s="42"/>
      <c r="N38" s="42"/>
      <c r="S38" s="114"/>
    </row>
    <row r="39" spans="1:19" s="107" customFormat="1" ht="15.75" x14ac:dyDescent="0.25">
      <c r="A39" s="34"/>
      <c r="B39" s="117"/>
      <c r="C39" s="34"/>
      <c r="D39" s="71">
        <f t="shared" si="1"/>
        <v>0.49999999999999961</v>
      </c>
      <c r="E39" s="71">
        <f t="shared" si="0"/>
        <v>0.50000000000000044</v>
      </c>
      <c r="F39" s="63"/>
      <c r="G39" s="104"/>
      <c r="H39" s="104"/>
      <c r="I39" s="104"/>
      <c r="J39" s="42"/>
      <c r="K39" s="41"/>
      <c r="L39" s="41"/>
      <c r="M39" s="42"/>
      <c r="N39" s="42"/>
      <c r="S39" s="114"/>
    </row>
    <row r="40" spans="1:19" s="107" customFormat="1" ht="15.75" x14ac:dyDescent="0.25">
      <c r="A40" s="34"/>
      <c r="B40" s="117"/>
      <c r="C40" s="34"/>
      <c r="D40" s="71">
        <f t="shared" si="1"/>
        <v>0.44999999999999962</v>
      </c>
      <c r="E40" s="71">
        <f t="shared" si="0"/>
        <v>0.55000000000000038</v>
      </c>
      <c r="F40" s="63"/>
      <c r="G40" s="104"/>
      <c r="H40" s="104"/>
      <c r="I40" s="104"/>
      <c r="J40" s="42"/>
      <c r="K40" s="42"/>
      <c r="L40" s="42"/>
      <c r="M40" s="42"/>
      <c r="N40" s="42"/>
      <c r="S40" s="114"/>
    </row>
    <row r="41" spans="1:19" s="107" customFormat="1" ht="15.75" x14ac:dyDescent="0.25">
      <c r="A41" s="34"/>
      <c r="B41" s="117"/>
      <c r="C41" s="34"/>
      <c r="D41" s="71">
        <f t="shared" si="1"/>
        <v>0.39999999999999963</v>
      </c>
      <c r="E41" s="71">
        <f t="shared" si="0"/>
        <v>0.60000000000000031</v>
      </c>
      <c r="F41" s="63"/>
      <c r="G41" s="104"/>
      <c r="H41" s="104"/>
      <c r="I41" s="104"/>
      <c r="J41" s="42"/>
      <c r="K41" s="42"/>
      <c r="L41" s="42"/>
      <c r="M41" s="42"/>
      <c r="N41" s="42"/>
      <c r="S41" s="114"/>
    </row>
    <row r="42" spans="1:19" s="107" customFormat="1" ht="15.75" x14ac:dyDescent="0.25">
      <c r="A42" s="34"/>
      <c r="B42" s="117"/>
      <c r="C42" s="34"/>
      <c r="D42" s="71">
        <f t="shared" si="1"/>
        <v>0.34999999999999964</v>
      </c>
      <c r="E42" s="71">
        <f t="shared" si="0"/>
        <v>0.65000000000000036</v>
      </c>
      <c r="F42" s="63"/>
      <c r="G42" s="104"/>
      <c r="H42" s="104"/>
      <c r="I42" s="104"/>
      <c r="J42" s="42"/>
      <c r="K42" s="42"/>
      <c r="L42" s="42"/>
      <c r="M42" s="42"/>
      <c r="N42" s="42"/>
      <c r="S42" s="114"/>
    </row>
    <row r="43" spans="1:19" s="107" customFormat="1" ht="15.75" x14ac:dyDescent="0.25">
      <c r="A43" s="34"/>
      <c r="B43" s="117"/>
      <c r="C43" s="34"/>
      <c r="D43" s="71">
        <f t="shared" si="1"/>
        <v>0.29999999999999966</v>
      </c>
      <c r="E43" s="71">
        <f t="shared" si="0"/>
        <v>0.7000000000000004</v>
      </c>
      <c r="F43" s="63"/>
      <c r="G43" s="104"/>
      <c r="H43" s="104"/>
      <c r="I43" s="104"/>
      <c r="J43" s="42"/>
      <c r="K43" s="42"/>
      <c r="L43" s="42"/>
      <c r="M43" s="42"/>
      <c r="N43" s="42"/>
      <c r="S43" s="114"/>
    </row>
    <row r="44" spans="1:19" s="107" customFormat="1" ht="15.75" x14ac:dyDescent="0.25">
      <c r="A44" s="34"/>
      <c r="B44" s="117"/>
      <c r="C44" s="34"/>
      <c r="D44" s="71">
        <f t="shared" si="1"/>
        <v>0.24999999999999967</v>
      </c>
      <c r="E44" s="71">
        <f t="shared" si="0"/>
        <v>0.75000000000000033</v>
      </c>
      <c r="F44" s="63"/>
      <c r="G44" s="104"/>
      <c r="H44" s="104"/>
      <c r="I44" s="104"/>
      <c r="J44" s="42"/>
      <c r="K44" s="42"/>
      <c r="L44" s="42"/>
      <c r="M44" s="42"/>
      <c r="N44" s="42"/>
    </row>
    <row r="45" spans="1:19" s="107" customFormat="1" ht="15.75" x14ac:dyDescent="0.25">
      <c r="A45" s="34"/>
      <c r="B45" s="117"/>
      <c r="C45" s="34"/>
      <c r="D45" s="71">
        <f t="shared" si="1"/>
        <v>0.19999999999999968</v>
      </c>
      <c r="E45" s="71">
        <f t="shared" si="0"/>
        <v>0.80000000000000027</v>
      </c>
      <c r="F45" s="63"/>
      <c r="G45" s="104"/>
      <c r="H45" s="104"/>
      <c r="I45" s="104"/>
      <c r="J45" s="42"/>
      <c r="K45" s="42"/>
      <c r="L45" s="42"/>
      <c r="M45" s="42"/>
      <c r="N45" s="42"/>
    </row>
    <row r="46" spans="1:19" s="107" customFormat="1" ht="15.75" x14ac:dyDescent="0.25">
      <c r="A46" s="34"/>
      <c r="B46" s="117"/>
      <c r="C46" s="34"/>
      <c r="D46" s="71">
        <f t="shared" si="1"/>
        <v>0.14999999999999969</v>
      </c>
      <c r="E46" s="71">
        <f t="shared" si="0"/>
        <v>0.85000000000000031</v>
      </c>
      <c r="F46" s="63"/>
      <c r="G46" s="104"/>
      <c r="H46" s="104"/>
      <c r="I46" s="104"/>
      <c r="J46" s="42"/>
      <c r="K46" s="42"/>
      <c r="L46" s="42"/>
      <c r="M46" s="42"/>
      <c r="N46" s="42"/>
    </row>
    <row r="47" spans="1:19" s="107" customFormat="1" ht="15.75" x14ac:dyDescent="0.25">
      <c r="A47" s="34"/>
      <c r="B47" s="117"/>
      <c r="C47" s="34"/>
      <c r="D47" s="71">
        <f t="shared" si="1"/>
        <v>9.9999999999999686E-2</v>
      </c>
      <c r="E47" s="71">
        <f t="shared" si="0"/>
        <v>0.90000000000000036</v>
      </c>
      <c r="F47" s="63"/>
      <c r="G47" s="104"/>
      <c r="H47" s="104"/>
      <c r="I47" s="104"/>
      <c r="J47" s="42"/>
      <c r="K47" s="42"/>
      <c r="L47" s="42"/>
      <c r="M47" s="42"/>
      <c r="N47" s="42"/>
    </row>
    <row r="48" spans="1:19" s="107" customFormat="1" ht="15.75" x14ac:dyDescent="0.25">
      <c r="A48" s="34"/>
      <c r="B48" s="117"/>
      <c r="C48" s="34"/>
      <c r="D48" s="71">
        <f t="shared" si="1"/>
        <v>4.9999999999999684E-2</v>
      </c>
      <c r="E48" s="71">
        <f t="shared" si="0"/>
        <v>0.95000000000000029</v>
      </c>
      <c r="F48" s="63"/>
      <c r="G48" s="104"/>
      <c r="H48" s="104"/>
      <c r="I48" s="104"/>
      <c r="J48" s="42"/>
      <c r="K48" s="42"/>
      <c r="L48" s="42"/>
      <c r="M48" s="42"/>
      <c r="N48" s="42"/>
    </row>
    <row r="49" spans="1:16" s="107" customFormat="1" ht="15.75" x14ac:dyDescent="0.25">
      <c r="A49" s="34"/>
      <c r="B49" s="117"/>
      <c r="C49" s="34"/>
      <c r="D49" s="83">
        <f t="shared" si="1"/>
        <v>-3.1918911957973251E-16</v>
      </c>
      <c r="E49" s="83">
        <f t="shared" si="0"/>
        <v>1.0000000000000002</v>
      </c>
      <c r="F49" s="63"/>
      <c r="G49" s="104"/>
      <c r="H49" s="104"/>
      <c r="I49" s="104"/>
      <c r="J49" s="42"/>
      <c r="K49" s="42"/>
      <c r="L49" s="42"/>
      <c r="M49" s="42"/>
      <c r="N49" s="42"/>
    </row>
    <row r="50" spans="1:16" s="107" customFormat="1" ht="15.75" x14ac:dyDescent="0.25">
      <c r="A50" s="34"/>
      <c r="B50" s="117"/>
      <c r="C50" s="34"/>
      <c r="D50" s="106"/>
      <c r="E50" s="106"/>
      <c r="F50" s="106"/>
      <c r="G50" s="119"/>
      <c r="H50" s="119"/>
      <c r="I50" s="119"/>
      <c r="J50" s="42"/>
      <c r="K50" s="42"/>
      <c r="L50" s="42"/>
      <c r="M50" s="42"/>
      <c r="N50" s="42"/>
    </row>
    <row r="51" spans="1:16" s="34" customFormat="1" ht="15.75" x14ac:dyDescent="0.25">
      <c r="B51" s="117"/>
    </row>
    <row r="52" spans="1:16" s="34" customFormat="1" x14ac:dyDescent="0.25">
      <c r="B52" s="33"/>
    </row>
    <row r="53" spans="1:16" s="34" customFormat="1" x14ac:dyDescent="0.25">
      <c r="B53" s="33"/>
    </row>
    <row r="54" spans="1:16" s="34" customFormat="1" x14ac:dyDescent="0.25">
      <c r="B54" s="33"/>
      <c r="D54" s="108" t="s">
        <v>40</v>
      </c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</row>
    <row r="55" spans="1:16" s="34" customFormat="1" x14ac:dyDescent="0.25">
      <c r="B55" s="33"/>
    </row>
    <row r="56" spans="1:16" s="4" customFormat="1" x14ac:dyDescent="0.25">
      <c r="B56" s="5"/>
    </row>
    <row r="57" spans="1:16" s="4" customFormat="1" x14ac:dyDescent="0.25">
      <c r="B57" s="5"/>
    </row>
    <row r="58" spans="1:16" s="4" customFormat="1" x14ac:dyDescent="0.25">
      <c r="B58" s="5"/>
    </row>
    <row r="59" spans="1:16" s="4" customFormat="1" x14ac:dyDescent="0.25">
      <c r="B59" s="5"/>
    </row>
    <row r="60" spans="1:16" s="4" customFormat="1" x14ac:dyDescent="0.25">
      <c r="B60" s="5"/>
    </row>
    <row r="61" spans="1:16" s="4" customFormat="1" x14ac:dyDescent="0.25">
      <c r="B61" s="5"/>
    </row>
    <row r="62" spans="1:16" s="4" customFormat="1" x14ac:dyDescent="0.25">
      <c r="B62" s="5"/>
    </row>
    <row r="63" spans="1:16" s="4" customFormat="1" x14ac:dyDescent="0.25">
      <c r="B63" s="5"/>
    </row>
    <row r="64" spans="1:16" s="4" customFormat="1" x14ac:dyDescent="0.25">
      <c r="B64" s="5"/>
    </row>
    <row r="65" spans="2:2" s="4" customFormat="1" x14ac:dyDescent="0.25">
      <c r="B65" s="5"/>
    </row>
    <row r="66" spans="2:2" s="4" customFormat="1" x14ac:dyDescent="0.25">
      <c r="B66" s="5"/>
    </row>
    <row r="67" spans="2:2" s="4" customFormat="1" x14ac:dyDescent="0.25">
      <c r="B67" s="5"/>
    </row>
    <row r="68" spans="2:2" s="4" customFormat="1" x14ac:dyDescent="0.25">
      <c r="B68" s="5"/>
    </row>
    <row r="69" spans="2:2" s="4" customFormat="1" x14ac:dyDescent="0.25">
      <c r="B69" s="5"/>
    </row>
    <row r="70" spans="2:2" s="4" customFormat="1" x14ac:dyDescent="0.25">
      <c r="B70" s="5"/>
    </row>
    <row r="71" spans="2:2" s="4" customFormat="1" x14ac:dyDescent="0.25">
      <c r="B71" s="5"/>
    </row>
    <row r="72" spans="2:2" s="4" customFormat="1" x14ac:dyDescent="0.25">
      <c r="B72" s="5"/>
    </row>
    <row r="73" spans="2:2" s="4" customFormat="1" x14ac:dyDescent="0.25">
      <c r="B73" s="5"/>
    </row>
    <row r="74" spans="2:2" s="4" customFormat="1" x14ac:dyDescent="0.25">
      <c r="B74" s="5"/>
    </row>
    <row r="75" spans="2:2" s="4" customFormat="1" x14ac:dyDescent="0.25">
      <c r="B75" s="5"/>
    </row>
    <row r="76" spans="2:2" s="4" customFormat="1" x14ac:dyDescent="0.25">
      <c r="B76" s="5"/>
    </row>
    <row r="77" spans="2:2" s="4" customFormat="1" x14ac:dyDescent="0.25">
      <c r="B77" s="5"/>
    </row>
    <row r="78" spans="2:2" s="4" customFormat="1" x14ac:dyDescent="0.25">
      <c r="B78" s="5"/>
    </row>
    <row r="79" spans="2:2" s="4" customFormat="1" x14ac:dyDescent="0.25">
      <c r="B79" s="5"/>
    </row>
    <row r="80" spans="2:2" s="4" customFormat="1" x14ac:dyDescent="0.25">
      <c r="B80" s="5"/>
    </row>
    <row r="81" spans="2:2" s="4" customFormat="1" x14ac:dyDescent="0.25">
      <c r="B81" s="5"/>
    </row>
    <row r="82" spans="2:2" s="4" customFormat="1" x14ac:dyDescent="0.25">
      <c r="B82" s="5"/>
    </row>
    <row r="83" spans="2:2" s="4" customFormat="1" x14ac:dyDescent="0.25">
      <c r="B83" s="5"/>
    </row>
    <row r="84" spans="2:2" s="4" customFormat="1" x14ac:dyDescent="0.25">
      <c r="B84" s="5"/>
    </row>
    <row r="85" spans="2:2" s="4" customFormat="1" x14ac:dyDescent="0.25">
      <c r="B85" s="5"/>
    </row>
    <row r="86" spans="2:2" s="4" customFormat="1" x14ac:dyDescent="0.25">
      <c r="B86" s="5"/>
    </row>
    <row r="87" spans="2:2" s="4" customFormat="1" x14ac:dyDescent="0.25">
      <c r="B87" s="5"/>
    </row>
    <row r="88" spans="2:2" s="4" customFormat="1" x14ac:dyDescent="0.25">
      <c r="B88" s="5"/>
    </row>
    <row r="89" spans="2:2" s="4" customFormat="1" x14ac:dyDescent="0.25">
      <c r="B89" s="5"/>
    </row>
    <row r="90" spans="2:2" s="4" customFormat="1" x14ac:dyDescent="0.25">
      <c r="B90" s="5"/>
    </row>
    <row r="91" spans="2:2" s="4" customFormat="1" x14ac:dyDescent="0.25">
      <c r="B91" s="5"/>
    </row>
    <row r="92" spans="2:2" s="4" customFormat="1" x14ac:dyDescent="0.25">
      <c r="B92" s="5"/>
    </row>
    <row r="93" spans="2:2" s="4" customFormat="1" x14ac:dyDescent="0.25">
      <c r="B93" s="5"/>
    </row>
    <row r="94" spans="2:2" s="4" customFormat="1" x14ac:dyDescent="0.25">
      <c r="B94" s="5"/>
    </row>
    <row r="95" spans="2:2" s="4" customFormat="1" x14ac:dyDescent="0.25">
      <c r="B95" s="5"/>
    </row>
    <row r="96" spans="2:2" s="4" customFormat="1" x14ac:dyDescent="0.25">
      <c r="B96" s="5"/>
    </row>
    <row r="97" spans="2:2" s="4" customFormat="1" x14ac:dyDescent="0.25">
      <c r="B97" s="5"/>
    </row>
    <row r="98" spans="2:2" s="4" customFormat="1" x14ac:dyDescent="0.25">
      <c r="B98" s="5"/>
    </row>
    <row r="99" spans="2:2" s="4" customFormat="1" x14ac:dyDescent="0.25">
      <c r="B99" s="5"/>
    </row>
    <row r="100" spans="2:2" s="4" customFormat="1" x14ac:dyDescent="0.25">
      <c r="B100" s="5"/>
    </row>
    <row r="101" spans="2:2" s="4" customFormat="1" x14ac:dyDescent="0.25">
      <c r="B101" s="5"/>
    </row>
    <row r="102" spans="2:2" s="4" customFormat="1" x14ac:dyDescent="0.25">
      <c r="B102" s="5"/>
    </row>
    <row r="103" spans="2:2" s="4" customFormat="1" x14ac:dyDescent="0.25">
      <c r="B103" s="5"/>
    </row>
    <row r="104" spans="2:2" s="4" customFormat="1" x14ac:dyDescent="0.25">
      <c r="B104" s="5"/>
    </row>
    <row r="105" spans="2:2" s="4" customFormat="1" x14ac:dyDescent="0.25">
      <c r="B105" s="5"/>
    </row>
    <row r="106" spans="2:2" s="4" customFormat="1" x14ac:dyDescent="0.25">
      <c r="B106" s="5"/>
    </row>
    <row r="107" spans="2:2" s="4" customFormat="1" x14ac:dyDescent="0.25">
      <c r="B107" s="5"/>
    </row>
    <row r="108" spans="2:2" s="4" customFormat="1" x14ac:dyDescent="0.25">
      <c r="B108" s="5"/>
    </row>
    <row r="109" spans="2:2" s="4" customFormat="1" x14ac:dyDescent="0.25">
      <c r="B109" s="5"/>
    </row>
    <row r="110" spans="2:2" s="4" customFormat="1" x14ac:dyDescent="0.25">
      <c r="B110" s="5"/>
    </row>
    <row r="111" spans="2:2" s="4" customFormat="1" x14ac:dyDescent="0.25">
      <c r="B111" s="5"/>
    </row>
    <row r="112" spans="2:2" s="4" customFormat="1" x14ac:dyDescent="0.25">
      <c r="B112" s="5"/>
    </row>
    <row r="113" spans="2:2" s="4" customFormat="1" x14ac:dyDescent="0.25">
      <c r="B113" s="5"/>
    </row>
    <row r="114" spans="2:2" s="4" customFormat="1" x14ac:dyDescent="0.25">
      <c r="B114" s="5"/>
    </row>
    <row r="115" spans="2:2" s="4" customFormat="1" x14ac:dyDescent="0.25">
      <c r="B115" s="5"/>
    </row>
    <row r="116" spans="2:2" s="4" customFormat="1" x14ac:dyDescent="0.25">
      <c r="B116" s="5"/>
    </row>
    <row r="117" spans="2:2" s="4" customFormat="1" x14ac:dyDescent="0.25">
      <c r="B117" s="5"/>
    </row>
    <row r="118" spans="2:2" s="4" customFormat="1" x14ac:dyDescent="0.25">
      <c r="B118" s="5"/>
    </row>
    <row r="119" spans="2:2" s="4" customFormat="1" x14ac:dyDescent="0.25">
      <c r="B119" s="5"/>
    </row>
    <row r="120" spans="2:2" s="4" customFormat="1" x14ac:dyDescent="0.25">
      <c r="B120" s="5"/>
    </row>
    <row r="121" spans="2:2" s="4" customFormat="1" x14ac:dyDescent="0.25">
      <c r="B121" s="5"/>
    </row>
    <row r="122" spans="2:2" s="4" customFormat="1" x14ac:dyDescent="0.25">
      <c r="B122" s="5"/>
    </row>
    <row r="123" spans="2:2" s="4" customFormat="1" x14ac:dyDescent="0.25">
      <c r="B123" s="5"/>
    </row>
    <row r="124" spans="2:2" s="4" customFormat="1" x14ac:dyDescent="0.25">
      <c r="B124" s="5"/>
    </row>
    <row r="125" spans="2:2" s="4" customFormat="1" x14ac:dyDescent="0.25">
      <c r="B125" s="5"/>
    </row>
    <row r="126" spans="2:2" s="4" customFormat="1" x14ac:dyDescent="0.25">
      <c r="B126" s="5"/>
    </row>
    <row r="127" spans="2:2" s="4" customFormat="1" x14ac:dyDescent="0.25">
      <c r="B127" s="5"/>
    </row>
    <row r="128" spans="2:2" s="4" customFormat="1" x14ac:dyDescent="0.25">
      <c r="B128" s="5"/>
    </row>
    <row r="129" spans="2:2" s="4" customFormat="1" x14ac:dyDescent="0.25">
      <c r="B129" s="5"/>
    </row>
    <row r="130" spans="2:2" s="4" customFormat="1" x14ac:dyDescent="0.25">
      <c r="B130" s="5"/>
    </row>
    <row r="131" spans="2:2" s="4" customFormat="1" x14ac:dyDescent="0.25">
      <c r="B131" s="5"/>
    </row>
    <row r="132" spans="2:2" s="4" customFormat="1" x14ac:dyDescent="0.25">
      <c r="B132" s="5"/>
    </row>
    <row r="133" spans="2:2" s="4" customFormat="1" x14ac:dyDescent="0.25">
      <c r="B133" s="5"/>
    </row>
    <row r="134" spans="2:2" s="4" customFormat="1" x14ac:dyDescent="0.25">
      <c r="B134" s="5"/>
    </row>
    <row r="135" spans="2:2" s="4" customFormat="1" x14ac:dyDescent="0.25">
      <c r="B135" s="5"/>
    </row>
    <row r="136" spans="2:2" s="4" customFormat="1" x14ac:dyDescent="0.25">
      <c r="B136" s="5"/>
    </row>
    <row r="137" spans="2:2" s="4" customFormat="1" x14ac:dyDescent="0.25">
      <c r="B137" s="5"/>
    </row>
    <row r="138" spans="2:2" s="4" customFormat="1" x14ac:dyDescent="0.25">
      <c r="B138" s="5"/>
    </row>
    <row r="139" spans="2:2" s="4" customFormat="1" x14ac:dyDescent="0.25">
      <c r="B139" s="5"/>
    </row>
    <row r="140" spans="2:2" s="4" customFormat="1" x14ac:dyDescent="0.25">
      <c r="B140" s="5"/>
    </row>
    <row r="141" spans="2:2" s="4" customFormat="1" x14ac:dyDescent="0.25">
      <c r="B141" s="5"/>
    </row>
    <row r="142" spans="2:2" s="4" customFormat="1" x14ac:dyDescent="0.25">
      <c r="B142" s="5"/>
    </row>
    <row r="143" spans="2:2" s="4" customFormat="1" x14ac:dyDescent="0.25">
      <c r="B143" s="5"/>
    </row>
    <row r="144" spans="2:2" s="4" customFormat="1" x14ac:dyDescent="0.25">
      <c r="B144" s="5"/>
    </row>
    <row r="145" spans="2:2" s="4" customFormat="1" x14ac:dyDescent="0.25">
      <c r="B145" s="5"/>
    </row>
    <row r="146" spans="2:2" s="4" customFormat="1" x14ac:dyDescent="0.25">
      <c r="B146" s="5"/>
    </row>
    <row r="147" spans="2:2" s="4" customFormat="1" x14ac:dyDescent="0.25">
      <c r="B147" s="5"/>
    </row>
    <row r="148" spans="2:2" s="4" customFormat="1" x14ac:dyDescent="0.25">
      <c r="B148" s="5"/>
    </row>
    <row r="149" spans="2:2" s="4" customFormat="1" x14ac:dyDescent="0.25">
      <c r="B149" s="5"/>
    </row>
    <row r="150" spans="2:2" s="4" customFormat="1" x14ac:dyDescent="0.25">
      <c r="B150" s="5"/>
    </row>
    <row r="151" spans="2:2" s="4" customFormat="1" x14ac:dyDescent="0.25">
      <c r="B151" s="5"/>
    </row>
    <row r="152" spans="2:2" s="4" customFormat="1" x14ac:dyDescent="0.25">
      <c r="B152" s="5"/>
    </row>
    <row r="153" spans="2:2" s="4" customFormat="1" x14ac:dyDescent="0.25">
      <c r="B153" s="5"/>
    </row>
    <row r="154" spans="2:2" s="4" customFormat="1" x14ac:dyDescent="0.25">
      <c r="B154" s="5"/>
    </row>
    <row r="155" spans="2:2" s="4" customFormat="1" x14ac:dyDescent="0.25">
      <c r="B155" s="5"/>
    </row>
    <row r="156" spans="2:2" s="4" customFormat="1" x14ac:dyDescent="0.25">
      <c r="B156" s="5"/>
    </row>
    <row r="157" spans="2:2" s="4" customFormat="1" x14ac:dyDescent="0.25">
      <c r="B157" s="5"/>
    </row>
    <row r="158" spans="2:2" s="4" customFormat="1" x14ac:dyDescent="0.25">
      <c r="B158" s="5"/>
    </row>
    <row r="159" spans="2:2" s="4" customFormat="1" x14ac:dyDescent="0.25">
      <c r="B159" s="5"/>
    </row>
    <row r="160" spans="2:2" s="4" customFormat="1" x14ac:dyDescent="0.25">
      <c r="B160" s="5"/>
    </row>
    <row r="161" spans="2:2" s="4" customFormat="1" x14ac:dyDescent="0.25">
      <c r="B161" s="5"/>
    </row>
    <row r="162" spans="2:2" s="4" customFormat="1" x14ac:dyDescent="0.25">
      <c r="B162" s="5"/>
    </row>
    <row r="163" spans="2:2" s="4" customFormat="1" x14ac:dyDescent="0.25">
      <c r="B163" s="5"/>
    </row>
    <row r="164" spans="2:2" s="4" customFormat="1" x14ac:dyDescent="0.25">
      <c r="B164" s="5"/>
    </row>
    <row r="165" spans="2:2" s="4" customFormat="1" x14ac:dyDescent="0.25">
      <c r="B165" s="5"/>
    </row>
    <row r="166" spans="2:2" s="4" customFormat="1" x14ac:dyDescent="0.25">
      <c r="B166" s="5"/>
    </row>
    <row r="167" spans="2:2" s="4" customFormat="1" x14ac:dyDescent="0.25">
      <c r="B167" s="5"/>
    </row>
    <row r="168" spans="2:2" s="4" customFormat="1" x14ac:dyDescent="0.25">
      <c r="B168" s="5"/>
    </row>
    <row r="169" spans="2:2" s="4" customFormat="1" x14ac:dyDescent="0.25">
      <c r="B169" s="5"/>
    </row>
    <row r="170" spans="2:2" s="4" customFormat="1" x14ac:dyDescent="0.25">
      <c r="B170" s="5"/>
    </row>
    <row r="171" spans="2:2" s="4" customFormat="1" x14ac:dyDescent="0.25">
      <c r="B171" s="5"/>
    </row>
    <row r="172" spans="2:2" s="4" customFormat="1" x14ac:dyDescent="0.25">
      <c r="B172" s="5"/>
    </row>
    <row r="173" spans="2:2" s="4" customFormat="1" x14ac:dyDescent="0.25">
      <c r="B173" s="5"/>
    </row>
    <row r="174" spans="2:2" s="4" customFormat="1" x14ac:dyDescent="0.25">
      <c r="B174" s="5"/>
    </row>
    <row r="175" spans="2:2" s="4" customFormat="1" x14ac:dyDescent="0.25">
      <c r="B175" s="5"/>
    </row>
    <row r="176" spans="2:2" s="4" customFormat="1" x14ac:dyDescent="0.25">
      <c r="B176" s="5"/>
    </row>
    <row r="177" spans="2:2" s="4" customFormat="1" x14ac:dyDescent="0.25">
      <c r="B177" s="5"/>
    </row>
    <row r="178" spans="2:2" s="4" customFormat="1" x14ac:dyDescent="0.25">
      <c r="B178" s="5"/>
    </row>
    <row r="179" spans="2:2" s="4" customFormat="1" x14ac:dyDescent="0.25">
      <c r="B179" s="5"/>
    </row>
    <row r="180" spans="2:2" s="4" customFormat="1" x14ac:dyDescent="0.25">
      <c r="B180" s="5"/>
    </row>
    <row r="181" spans="2:2" s="4" customFormat="1" x14ac:dyDescent="0.25">
      <c r="B181" s="5"/>
    </row>
    <row r="182" spans="2:2" s="4" customFormat="1" x14ac:dyDescent="0.25">
      <c r="B182" s="5"/>
    </row>
    <row r="183" spans="2:2" s="4" customFormat="1" x14ac:dyDescent="0.25">
      <c r="B183" s="5"/>
    </row>
    <row r="184" spans="2:2" s="4" customFormat="1" x14ac:dyDescent="0.25">
      <c r="B184" s="5"/>
    </row>
    <row r="185" spans="2:2" s="4" customFormat="1" x14ac:dyDescent="0.25">
      <c r="B185" s="5"/>
    </row>
    <row r="186" spans="2:2" s="4" customFormat="1" x14ac:dyDescent="0.25">
      <c r="B186" s="5"/>
    </row>
    <row r="187" spans="2:2" s="4" customFormat="1" x14ac:dyDescent="0.25">
      <c r="B187" s="5"/>
    </row>
    <row r="188" spans="2:2" s="4" customFormat="1" x14ac:dyDescent="0.25">
      <c r="B188" s="5"/>
    </row>
    <row r="189" spans="2:2" s="4" customFormat="1" x14ac:dyDescent="0.25">
      <c r="B189" s="5"/>
    </row>
    <row r="190" spans="2:2" s="4" customFormat="1" x14ac:dyDescent="0.25">
      <c r="B190" s="5"/>
    </row>
    <row r="191" spans="2:2" s="4" customFormat="1" x14ac:dyDescent="0.25">
      <c r="B191" s="5"/>
    </row>
    <row r="192" spans="2:2" s="4" customFormat="1" x14ac:dyDescent="0.25">
      <c r="B192" s="5"/>
    </row>
    <row r="193" spans="2:2" s="4" customFormat="1" x14ac:dyDescent="0.25">
      <c r="B193" s="5"/>
    </row>
    <row r="194" spans="2:2" s="4" customFormat="1" x14ac:dyDescent="0.25">
      <c r="B194" s="5"/>
    </row>
    <row r="195" spans="2:2" s="4" customFormat="1" x14ac:dyDescent="0.25">
      <c r="B195" s="5"/>
    </row>
    <row r="196" spans="2:2" s="4" customFormat="1" x14ac:dyDescent="0.25">
      <c r="B196" s="5"/>
    </row>
    <row r="197" spans="2:2" s="4" customFormat="1" x14ac:dyDescent="0.25">
      <c r="B197" s="5"/>
    </row>
    <row r="198" spans="2:2" s="4" customFormat="1" x14ac:dyDescent="0.25">
      <c r="B198" s="5"/>
    </row>
    <row r="199" spans="2:2" s="4" customFormat="1" x14ac:dyDescent="0.25">
      <c r="B199" s="5"/>
    </row>
    <row r="200" spans="2:2" s="4" customFormat="1" x14ac:dyDescent="0.25">
      <c r="B200" s="5"/>
    </row>
    <row r="201" spans="2:2" s="4" customFormat="1" x14ac:dyDescent="0.25">
      <c r="B201" s="5"/>
    </row>
    <row r="202" spans="2:2" s="4" customFormat="1" x14ac:dyDescent="0.25">
      <c r="B202" s="5"/>
    </row>
    <row r="203" spans="2:2" s="4" customFormat="1" x14ac:dyDescent="0.25">
      <c r="B203" s="5"/>
    </row>
    <row r="204" spans="2:2" s="4" customFormat="1" x14ac:dyDescent="0.25">
      <c r="B204" s="5"/>
    </row>
    <row r="205" spans="2:2" s="4" customFormat="1" x14ac:dyDescent="0.25">
      <c r="B205" s="5"/>
    </row>
    <row r="206" spans="2:2" s="4" customFormat="1" x14ac:dyDescent="0.25">
      <c r="B206" s="5"/>
    </row>
    <row r="207" spans="2:2" s="4" customFormat="1" x14ac:dyDescent="0.25">
      <c r="B207" s="5"/>
    </row>
    <row r="208" spans="2:2" s="4" customFormat="1" x14ac:dyDescent="0.25">
      <c r="B208" s="5"/>
    </row>
    <row r="209" spans="2:2" s="4" customFormat="1" x14ac:dyDescent="0.25">
      <c r="B209" s="5"/>
    </row>
    <row r="210" spans="2:2" s="4" customFormat="1" x14ac:dyDescent="0.25">
      <c r="B210" s="5"/>
    </row>
    <row r="211" spans="2:2" s="4" customFormat="1" x14ac:dyDescent="0.25">
      <c r="B211" s="5"/>
    </row>
    <row r="212" spans="2:2" s="4" customFormat="1" x14ac:dyDescent="0.25">
      <c r="B212" s="5"/>
    </row>
    <row r="213" spans="2:2" s="4" customFormat="1" x14ac:dyDescent="0.25">
      <c r="B213" s="5"/>
    </row>
    <row r="214" spans="2:2" s="4" customFormat="1" x14ac:dyDescent="0.25">
      <c r="B214" s="5"/>
    </row>
    <row r="215" spans="2:2" s="4" customFormat="1" x14ac:dyDescent="0.25">
      <c r="B215" s="5"/>
    </row>
    <row r="216" spans="2:2" s="4" customFormat="1" x14ac:dyDescent="0.25">
      <c r="B216" s="5"/>
    </row>
    <row r="217" spans="2:2" s="4" customFormat="1" x14ac:dyDescent="0.25">
      <c r="B217" s="5"/>
    </row>
    <row r="218" spans="2:2" s="4" customFormat="1" x14ac:dyDescent="0.25">
      <c r="B218" s="5"/>
    </row>
    <row r="219" spans="2:2" s="4" customFormat="1" x14ac:dyDescent="0.25">
      <c r="B219" s="5"/>
    </row>
    <row r="220" spans="2:2" s="4" customFormat="1" x14ac:dyDescent="0.25">
      <c r="B220" s="5"/>
    </row>
    <row r="221" spans="2:2" s="4" customFormat="1" x14ac:dyDescent="0.25">
      <c r="B221" s="5"/>
    </row>
    <row r="222" spans="2:2" s="4" customFormat="1" x14ac:dyDescent="0.25">
      <c r="B222" s="5"/>
    </row>
    <row r="223" spans="2:2" s="4" customFormat="1" x14ac:dyDescent="0.25">
      <c r="B223" s="5"/>
    </row>
    <row r="224" spans="2:2" s="4" customFormat="1" x14ac:dyDescent="0.25">
      <c r="B224" s="5"/>
    </row>
    <row r="225" spans="2:2" s="4" customFormat="1" x14ac:dyDescent="0.25">
      <c r="B225" s="5"/>
    </row>
    <row r="226" spans="2:2" s="4" customFormat="1" x14ac:dyDescent="0.25">
      <c r="B226" s="5"/>
    </row>
    <row r="227" spans="2:2" s="4" customFormat="1" x14ac:dyDescent="0.25">
      <c r="B227" s="5"/>
    </row>
    <row r="228" spans="2:2" s="4" customFormat="1" x14ac:dyDescent="0.25">
      <c r="B228" s="5"/>
    </row>
    <row r="229" spans="2:2" s="4" customFormat="1" x14ac:dyDescent="0.25">
      <c r="B229" s="5"/>
    </row>
    <row r="230" spans="2:2" s="4" customFormat="1" x14ac:dyDescent="0.25">
      <c r="B230" s="5"/>
    </row>
    <row r="231" spans="2:2" s="4" customFormat="1" x14ac:dyDescent="0.25">
      <c r="B231" s="5"/>
    </row>
    <row r="232" spans="2:2" s="4" customFormat="1" x14ac:dyDescent="0.25">
      <c r="B232" s="5"/>
    </row>
    <row r="233" spans="2:2" s="4" customFormat="1" x14ac:dyDescent="0.25">
      <c r="B233" s="5"/>
    </row>
    <row r="234" spans="2:2" s="4" customFormat="1" x14ac:dyDescent="0.25">
      <c r="B234" s="5"/>
    </row>
    <row r="235" spans="2:2" s="4" customFormat="1" x14ac:dyDescent="0.25">
      <c r="B235" s="5"/>
    </row>
    <row r="236" spans="2:2" s="4" customFormat="1" x14ac:dyDescent="0.25">
      <c r="B236" s="5"/>
    </row>
    <row r="237" spans="2:2" s="4" customFormat="1" x14ac:dyDescent="0.25">
      <c r="B237" s="5"/>
    </row>
    <row r="238" spans="2:2" s="4" customFormat="1" x14ac:dyDescent="0.25">
      <c r="B238" s="5"/>
    </row>
    <row r="239" spans="2:2" s="4" customFormat="1" x14ac:dyDescent="0.25">
      <c r="B239" s="5"/>
    </row>
    <row r="240" spans="2:2" s="4" customFormat="1" x14ac:dyDescent="0.25">
      <c r="B240" s="5"/>
    </row>
    <row r="241" spans="2:2" s="4" customFormat="1" x14ac:dyDescent="0.25">
      <c r="B241" s="5"/>
    </row>
    <row r="242" spans="2:2" s="4" customFormat="1" x14ac:dyDescent="0.25">
      <c r="B242" s="5"/>
    </row>
    <row r="243" spans="2:2" s="4" customFormat="1" x14ac:dyDescent="0.25">
      <c r="B243" s="5"/>
    </row>
    <row r="244" spans="2:2" s="4" customFormat="1" x14ac:dyDescent="0.25">
      <c r="B244" s="5"/>
    </row>
    <row r="245" spans="2:2" s="4" customFormat="1" x14ac:dyDescent="0.25">
      <c r="B245" s="5"/>
    </row>
    <row r="246" spans="2:2" s="4" customFormat="1" x14ac:dyDescent="0.25">
      <c r="B246" s="5"/>
    </row>
    <row r="247" spans="2:2" s="4" customFormat="1" x14ac:dyDescent="0.25">
      <c r="B247" s="5"/>
    </row>
    <row r="248" spans="2:2" s="4" customFormat="1" x14ac:dyDescent="0.25">
      <c r="B248" s="5"/>
    </row>
    <row r="249" spans="2:2" s="4" customFormat="1" x14ac:dyDescent="0.25">
      <c r="B249" s="5"/>
    </row>
    <row r="250" spans="2:2" s="4" customFormat="1" x14ac:dyDescent="0.25">
      <c r="B250" s="5"/>
    </row>
    <row r="251" spans="2:2" s="4" customFormat="1" x14ac:dyDescent="0.25">
      <c r="B251" s="5"/>
    </row>
    <row r="252" spans="2:2" s="4" customFormat="1" x14ac:dyDescent="0.25">
      <c r="B252" s="5"/>
    </row>
    <row r="253" spans="2:2" s="4" customFormat="1" x14ac:dyDescent="0.25">
      <c r="B253" s="5"/>
    </row>
    <row r="254" spans="2:2" s="4" customFormat="1" x14ac:dyDescent="0.25">
      <c r="B254" s="5"/>
    </row>
    <row r="255" spans="2:2" s="4" customFormat="1" x14ac:dyDescent="0.25">
      <c r="B255" s="5"/>
    </row>
    <row r="256" spans="2:2" s="4" customFormat="1" x14ac:dyDescent="0.25">
      <c r="B256" s="5"/>
    </row>
    <row r="257" spans="2:2" s="4" customFormat="1" x14ac:dyDescent="0.25">
      <c r="B257" s="5"/>
    </row>
    <row r="258" spans="2:2" s="4" customFormat="1" x14ac:dyDescent="0.25">
      <c r="B258" s="5"/>
    </row>
    <row r="259" spans="2:2" s="4" customFormat="1" x14ac:dyDescent="0.25">
      <c r="B259" s="5"/>
    </row>
    <row r="260" spans="2:2" s="4" customFormat="1" x14ac:dyDescent="0.25">
      <c r="B260" s="5"/>
    </row>
    <row r="261" spans="2:2" s="4" customFormat="1" x14ac:dyDescent="0.25">
      <c r="B261" s="5"/>
    </row>
    <row r="262" spans="2:2" s="4" customFormat="1" x14ac:dyDescent="0.25">
      <c r="B262" s="5"/>
    </row>
    <row r="263" spans="2:2" s="4" customFormat="1" x14ac:dyDescent="0.25">
      <c r="B263" s="5"/>
    </row>
    <row r="264" spans="2:2" s="4" customFormat="1" x14ac:dyDescent="0.25">
      <c r="B264" s="5"/>
    </row>
    <row r="265" spans="2:2" s="4" customFormat="1" x14ac:dyDescent="0.25">
      <c r="B265" s="5"/>
    </row>
    <row r="266" spans="2:2" s="4" customFormat="1" x14ac:dyDescent="0.25">
      <c r="B266" s="5"/>
    </row>
    <row r="267" spans="2:2" s="4" customFormat="1" x14ac:dyDescent="0.25">
      <c r="B267" s="5"/>
    </row>
    <row r="268" spans="2:2" s="4" customFormat="1" x14ac:dyDescent="0.25">
      <c r="B268" s="5"/>
    </row>
    <row r="269" spans="2:2" s="4" customFormat="1" x14ac:dyDescent="0.25">
      <c r="B269" s="5"/>
    </row>
    <row r="270" spans="2:2" s="4" customFormat="1" x14ac:dyDescent="0.25">
      <c r="B270" s="5"/>
    </row>
    <row r="271" spans="2:2" s="4" customFormat="1" x14ac:dyDescent="0.25">
      <c r="B271" s="5"/>
    </row>
    <row r="272" spans="2:2" s="4" customFormat="1" x14ac:dyDescent="0.25">
      <c r="B272" s="5"/>
    </row>
    <row r="273" spans="2:2" s="4" customFormat="1" x14ac:dyDescent="0.25">
      <c r="B273" s="5"/>
    </row>
    <row r="274" spans="2:2" s="4" customFormat="1" x14ac:dyDescent="0.25">
      <c r="B274" s="5"/>
    </row>
    <row r="275" spans="2:2" s="4" customFormat="1" x14ac:dyDescent="0.25">
      <c r="B275" s="5"/>
    </row>
    <row r="276" spans="2:2" s="4" customFormat="1" x14ac:dyDescent="0.25">
      <c r="B276" s="5"/>
    </row>
    <row r="277" spans="2:2" s="4" customFormat="1" x14ac:dyDescent="0.25">
      <c r="B277" s="5"/>
    </row>
    <row r="278" spans="2:2" s="4" customFormat="1" x14ac:dyDescent="0.25">
      <c r="B278" s="5"/>
    </row>
    <row r="279" spans="2:2" s="4" customFormat="1" x14ac:dyDescent="0.25">
      <c r="B279" s="5"/>
    </row>
    <row r="280" spans="2:2" s="4" customFormat="1" x14ac:dyDescent="0.25">
      <c r="B280" s="5"/>
    </row>
    <row r="281" spans="2:2" s="4" customFormat="1" x14ac:dyDescent="0.25">
      <c r="B281" s="5"/>
    </row>
    <row r="282" spans="2:2" s="4" customFormat="1" x14ac:dyDescent="0.25">
      <c r="B282" s="5"/>
    </row>
    <row r="283" spans="2:2" s="4" customFormat="1" x14ac:dyDescent="0.25">
      <c r="B283" s="5"/>
    </row>
    <row r="284" spans="2:2" s="4" customFormat="1" x14ac:dyDescent="0.25">
      <c r="B284" s="5"/>
    </row>
    <row r="285" spans="2:2" s="4" customFormat="1" x14ac:dyDescent="0.25">
      <c r="B285" s="5"/>
    </row>
    <row r="286" spans="2:2" s="4" customFormat="1" x14ac:dyDescent="0.25">
      <c r="B286" s="5"/>
    </row>
    <row r="287" spans="2:2" s="4" customFormat="1" x14ac:dyDescent="0.25">
      <c r="B287" s="5"/>
    </row>
    <row r="288" spans="2:2" s="4" customFormat="1" x14ac:dyDescent="0.25">
      <c r="B288" s="5"/>
    </row>
    <row r="289" spans="2:9" s="4" customFormat="1" x14ac:dyDescent="0.25">
      <c r="B289" s="5"/>
    </row>
    <row r="290" spans="2:9" s="4" customFormat="1" x14ac:dyDescent="0.25">
      <c r="B290" s="5"/>
    </row>
    <row r="291" spans="2:9" s="4" customFormat="1" x14ac:dyDescent="0.25">
      <c r="B291" s="5"/>
    </row>
    <row r="292" spans="2:9" s="4" customFormat="1" x14ac:dyDescent="0.25">
      <c r="B292" s="5"/>
    </row>
    <row r="293" spans="2:9" s="4" customFormat="1" x14ac:dyDescent="0.25">
      <c r="B293" s="5"/>
      <c r="E293"/>
      <c r="F293"/>
      <c r="G293"/>
      <c r="H293"/>
      <c r="I293"/>
    </row>
    <row r="294" spans="2:9" s="4" customFormat="1" x14ac:dyDescent="0.25">
      <c r="B294" s="5"/>
      <c r="E294"/>
      <c r="F294"/>
      <c r="G294"/>
      <c r="H294"/>
      <c r="I294"/>
    </row>
    <row r="295" spans="2:9" s="4" customFormat="1" x14ac:dyDescent="0.25">
      <c r="B295" s="5"/>
      <c r="E295"/>
      <c r="F295"/>
      <c r="G295"/>
      <c r="H295"/>
      <c r="I295"/>
    </row>
    <row r="296" spans="2:9" s="4" customFormat="1" x14ac:dyDescent="0.25">
      <c r="B296" s="5"/>
      <c r="E296"/>
      <c r="F296"/>
      <c r="G296"/>
      <c r="H296"/>
      <c r="I296"/>
    </row>
  </sheetData>
  <mergeCells count="4">
    <mergeCell ref="D9:H9"/>
    <mergeCell ref="D21:H21"/>
    <mergeCell ref="D11:H12"/>
    <mergeCell ref="D24:I25"/>
  </mergeCells>
  <pageMargins left="0.75" right="0.75" top="1" bottom="1" header="0.5" footer="0.5"/>
  <pageSetup paperSize="9" scale="8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6"/>
  <sheetViews>
    <sheetView showGridLines="0" zoomScaleNormal="100" workbookViewId="0">
      <selection activeCell="T12" sqref="T12"/>
    </sheetView>
  </sheetViews>
  <sheetFormatPr defaultColWidth="11.42578125" defaultRowHeight="15" x14ac:dyDescent="0.25"/>
  <cols>
    <col min="1" max="1" width="3.7109375" style="3" customWidth="1"/>
    <col min="2" max="3" width="0.85546875" style="4" customWidth="1"/>
    <col min="4" max="4" width="23.28515625" style="4" customWidth="1"/>
    <col min="5" max="6" width="15.85546875" customWidth="1"/>
    <col min="7" max="7" width="19.42578125" customWidth="1"/>
    <col min="8" max="8" width="15.85546875" customWidth="1"/>
    <col min="9" max="9" width="17.42578125" customWidth="1"/>
    <col min="10" max="10" width="11.140625" customWidth="1"/>
    <col min="11" max="11" width="11.7109375" style="1" customWidth="1"/>
    <col min="12" max="17" width="11.7109375" customWidth="1"/>
    <col min="18" max="19" width="11.7109375" style="1" customWidth="1"/>
    <col min="20" max="21" width="11.7109375" customWidth="1"/>
    <col min="22" max="22" width="9.140625" style="1" customWidth="1"/>
    <col min="23" max="256" width="9.140625" customWidth="1"/>
  </cols>
  <sheetData>
    <row r="1" spans="1:20" s="35" customFormat="1" ht="12.75" customHeight="1" x14ac:dyDescent="0.25">
      <c r="A1" s="12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41"/>
      <c r="R1" s="41"/>
      <c r="S1" s="41"/>
      <c r="T1" s="41"/>
    </row>
    <row r="2" spans="1:20" s="35" customFormat="1" ht="1.5" customHeight="1" x14ac:dyDescent="0.25">
      <c r="A2" s="12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41"/>
      <c r="R2" s="41"/>
      <c r="S2" s="41"/>
      <c r="T2" s="41"/>
    </row>
    <row r="3" spans="1:20" s="35" customFormat="1" ht="1.5" customHeight="1" x14ac:dyDescent="0.25">
      <c r="A3" s="1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41"/>
      <c r="R3" s="41"/>
      <c r="S3" s="41"/>
      <c r="T3" s="41"/>
    </row>
    <row r="4" spans="1:20" s="35" customFormat="1" ht="21" x14ac:dyDescent="0.35">
      <c r="A4" s="9"/>
      <c r="B4" s="31" t="s">
        <v>20</v>
      </c>
      <c r="C4" s="31"/>
      <c r="D4" s="31"/>
      <c r="E4" s="31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1"/>
      <c r="R4" s="41"/>
      <c r="S4" s="41"/>
      <c r="T4" s="41"/>
    </row>
    <row r="5" spans="1:20" s="35" customFormat="1" ht="1.5" customHeight="1" x14ac:dyDescent="0.25">
      <c r="A5" s="12"/>
      <c r="B5" s="11"/>
      <c r="C5" s="11"/>
      <c r="D5" s="11"/>
      <c r="E5" s="11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41"/>
      <c r="R5" s="41"/>
      <c r="S5" s="41"/>
      <c r="T5" s="41"/>
    </row>
    <row r="6" spans="1:20" s="35" customFormat="1" ht="1.5" customHeight="1" x14ac:dyDescent="0.25">
      <c r="A6" s="12"/>
      <c r="B6" s="116"/>
      <c r="C6" s="116"/>
      <c r="D6" s="116"/>
      <c r="E6" s="116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41"/>
      <c r="R6" s="41"/>
      <c r="S6" s="41"/>
      <c r="T6" s="41"/>
    </row>
    <row r="7" spans="1:20" s="35" customFormat="1" ht="15.75" x14ac:dyDescent="0.25">
      <c r="A7" s="12"/>
      <c r="B7" s="13" t="s">
        <v>41</v>
      </c>
      <c r="C7" s="13"/>
      <c r="D7" s="13"/>
      <c r="E7" s="13"/>
      <c r="F7" s="6"/>
      <c r="G7" s="6"/>
      <c r="H7" s="6"/>
      <c r="I7" s="6"/>
      <c r="J7" s="6"/>
      <c r="K7" s="6"/>
      <c r="L7" s="6"/>
      <c r="M7" s="6"/>
      <c r="N7" s="6"/>
      <c r="O7" s="6"/>
      <c r="P7" s="41"/>
      <c r="Q7" s="41"/>
      <c r="R7" s="41"/>
      <c r="S7" s="41"/>
      <c r="T7" s="41"/>
    </row>
    <row r="8" spans="1:20" s="35" customFormat="1" ht="15.75" x14ac:dyDescent="0.25">
      <c r="A8" s="12"/>
      <c r="B8" s="13"/>
      <c r="C8" s="13"/>
      <c r="D8" s="13"/>
      <c r="E8" s="13"/>
      <c r="F8" s="6"/>
      <c r="G8" s="6"/>
      <c r="H8" s="6"/>
      <c r="I8" s="6"/>
      <c r="J8" s="6"/>
      <c r="P8" s="41"/>
      <c r="Q8" s="41"/>
      <c r="R8" s="41"/>
      <c r="S8" s="41"/>
      <c r="T8" s="41"/>
    </row>
    <row r="9" spans="1:20" ht="15" customHeight="1" x14ac:dyDescent="0.25">
      <c r="A9" s="16"/>
      <c r="B9" s="117"/>
      <c r="C9" s="17"/>
      <c r="D9" s="125" t="s">
        <v>34</v>
      </c>
      <c r="E9" s="125"/>
      <c r="F9" s="125"/>
      <c r="G9" s="125"/>
      <c r="H9" s="125"/>
      <c r="I9" s="88"/>
      <c r="J9" s="61"/>
      <c r="K9" s="60"/>
      <c r="L9" s="59"/>
      <c r="M9" s="59"/>
      <c r="N9" s="59"/>
    </row>
    <row r="10" spans="1:20" ht="15.75" x14ac:dyDescent="0.25">
      <c r="A10" s="16"/>
      <c r="B10" s="117"/>
      <c r="C10" s="17"/>
      <c r="D10" s="63"/>
      <c r="E10" s="63"/>
      <c r="F10" s="63"/>
      <c r="G10" s="63"/>
      <c r="H10" s="63"/>
      <c r="I10" s="63"/>
      <c r="J10" s="61"/>
      <c r="K10" s="60"/>
      <c r="L10" s="59"/>
      <c r="M10" s="59"/>
      <c r="N10" s="59"/>
    </row>
    <row r="11" spans="1:20" ht="15.75" x14ac:dyDescent="0.25">
      <c r="A11" s="16"/>
      <c r="B11" s="117"/>
      <c r="C11" s="17"/>
      <c r="D11" s="123" t="s">
        <v>32</v>
      </c>
      <c r="E11" s="123"/>
      <c r="F11" s="123"/>
      <c r="G11" s="123"/>
      <c r="H11" s="123"/>
      <c r="I11" s="62"/>
      <c r="J11" s="61"/>
      <c r="K11" s="60"/>
      <c r="L11" s="59"/>
      <c r="M11" s="59"/>
      <c r="N11" s="59"/>
    </row>
    <row r="12" spans="1:20" ht="15.75" x14ac:dyDescent="0.25">
      <c r="A12" s="16"/>
      <c r="B12" s="117"/>
      <c r="C12" s="17"/>
      <c r="D12" s="123"/>
      <c r="E12" s="123"/>
      <c r="F12" s="123"/>
      <c r="G12" s="123"/>
      <c r="H12" s="123"/>
      <c r="I12" s="63"/>
      <c r="J12" s="59"/>
      <c r="K12" s="60"/>
      <c r="L12" s="59"/>
      <c r="M12" s="59"/>
      <c r="N12" s="59"/>
    </row>
    <row r="13" spans="1:20" ht="15.75" x14ac:dyDescent="0.25">
      <c r="A13" s="16"/>
      <c r="B13" s="117"/>
      <c r="C13" s="17"/>
      <c r="D13" s="89"/>
      <c r="E13" s="89"/>
      <c r="F13" s="89"/>
      <c r="G13" s="89"/>
      <c r="H13" s="89"/>
      <c r="I13" s="63"/>
      <c r="J13" s="59"/>
      <c r="K13" s="60"/>
      <c r="L13" s="59"/>
      <c r="M13" s="59"/>
      <c r="N13" s="59"/>
    </row>
    <row r="14" spans="1:20" ht="15.75" x14ac:dyDescent="0.25">
      <c r="A14" s="16"/>
      <c r="B14" s="117"/>
      <c r="C14" s="17"/>
      <c r="D14" s="79" t="s">
        <v>25</v>
      </c>
      <c r="E14" s="89"/>
      <c r="F14" s="89"/>
      <c r="G14" s="89"/>
      <c r="H14" s="89"/>
      <c r="I14" s="63"/>
      <c r="J14" s="59"/>
      <c r="K14" s="60"/>
      <c r="L14" s="59"/>
      <c r="M14" s="59"/>
      <c r="N14" s="59"/>
    </row>
    <row r="15" spans="1:20" ht="15.75" x14ac:dyDescent="0.25">
      <c r="A15" s="16"/>
      <c r="B15" s="117"/>
      <c r="C15" s="17"/>
      <c r="D15" s="63"/>
      <c r="E15" s="63"/>
      <c r="F15" s="63"/>
      <c r="G15" s="63"/>
      <c r="H15" s="63"/>
      <c r="I15" s="62"/>
      <c r="J15" s="42"/>
      <c r="K15" s="42"/>
      <c r="L15" s="42"/>
      <c r="M15" s="42"/>
      <c r="N15" s="42"/>
    </row>
    <row r="16" spans="1:20" ht="15.75" x14ac:dyDescent="0.25">
      <c r="A16" s="16"/>
      <c r="B16" s="117"/>
      <c r="C16" s="17"/>
      <c r="D16" s="55" t="s">
        <v>16</v>
      </c>
      <c r="E16" s="80" t="s">
        <v>15</v>
      </c>
      <c r="F16" s="80" t="s">
        <v>14</v>
      </c>
      <c r="G16" s="51"/>
      <c r="H16" s="62"/>
      <c r="I16" s="50"/>
      <c r="J16" s="42"/>
      <c r="K16" s="42"/>
      <c r="L16" s="42"/>
      <c r="M16" s="42"/>
      <c r="N16" s="42"/>
    </row>
    <row r="17" spans="1:22" ht="15.75" customHeight="1" x14ac:dyDescent="0.25">
      <c r="A17" s="16"/>
      <c r="B17" s="117"/>
      <c r="C17" s="17"/>
      <c r="D17" s="51" t="s">
        <v>17</v>
      </c>
      <c r="E17" s="81">
        <v>0.17083131388573192</v>
      </c>
      <c r="F17" s="81">
        <v>4.0670232217494745E-2</v>
      </c>
      <c r="G17" s="51"/>
      <c r="H17" s="62"/>
      <c r="I17" s="50"/>
      <c r="J17" s="41"/>
      <c r="K17" s="41"/>
      <c r="L17" s="41"/>
      <c r="M17" s="41"/>
      <c r="N17" s="41"/>
      <c r="R17"/>
      <c r="S17"/>
      <c r="U17" s="1"/>
      <c r="V17"/>
    </row>
    <row r="18" spans="1:22" ht="15.75" x14ac:dyDescent="0.25">
      <c r="A18" s="16"/>
      <c r="B18" s="117"/>
      <c r="C18" s="17"/>
      <c r="D18" s="51" t="s">
        <v>18</v>
      </c>
      <c r="E18" s="81">
        <v>0.10031196464445918</v>
      </c>
      <c r="F18" s="81">
        <v>6.5698942591825349E-2</v>
      </c>
      <c r="G18" s="51"/>
      <c r="H18" s="62"/>
      <c r="I18" s="62"/>
      <c r="J18" s="44"/>
      <c r="K18" s="41"/>
      <c r="L18" s="41"/>
      <c r="M18" s="41"/>
      <c r="N18" s="41"/>
      <c r="R18"/>
      <c r="S18" s="2"/>
      <c r="U18" s="1"/>
      <c r="V18"/>
    </row>
    <row r="19" spans="1:22" ht="15.75" x14ac:dyDescent="0.25">
      <c r="A19" s="16"/>
      <c r="B19" s="117"/>
      <c r="C19" s="17"/>
      <c r="D19" s="55" t="s">
        <v>10</v>
      </c>
      <c r="E19" s="82">
        <v>0.31672064132995686</v>
      </c>
      <c r="F19" s="82">
        <v>0.2563180496801295</v>
      </c>
      <c r="G19" s="62"/>
      <c r="H19" s="62"/>
      <c r="I19" s="62"/>
      <c r="J19" s="41"/>
      <c r="K19" s="41"/>
      <c r="L19" s="41"/>
      <c r="M19" s="42"/>
      <c r="N19" s="42"/>
      <c r="R19"/>
      <c r="S19" s="2"/>
      <c r="U19" s="1"/>
      <c r="V19"/>
    </row>
    <row r="20" spans="1:22" ht="15.75" x14ac:dyDescent="0.25">
      <c r="A20" s="12"/>
      <c r="B20" s="117"/>
      <c r="C20" s="6"/>
      <c r="D20" s="50"/>
      <c r="E20" s="67"/>
      <c r="F20" s="67"/>
      <c r="G20" s="62"/>
      <c r="H20" s="62"/>
      <c r="I20" s="62"/>
      <c r="J20" s="44"/>
      <c r="K20" s="41"/>
      <c r="L20" s="41"/>
      <c r="M20" s="42"/>
      <c r="N20" s="42"/>
      <c r="R20"/>
      <c r="S20" s="2"/>
      <c r="U20" s="1"/>
      <c r="V20"/>
    </row>
    <row r="21" spans="1:22" ht="31.5" customHeight="1" x14ac:dyDescent="0.25">
      <c r="A21" s="12"/>
      <c r="B21" s="117"/>
      <c r="C21" s="6"/>
      <c r="D21" s="123" t="s">
        <v>35</v>
      </c>
      <c r="E21" s="123"/>
      <c r="F21" s="123"/>
      <c r="G21" s="123"/>
      <c r="H21" s="123"/>
      <c r="I21" s="62"/>
      <c r="J21" s="44"/>
      <c r="K21" s="41"/>
      <c r="L21" s="41"/>
      <c r="M21" s="42"/>
      <c r="N21" s="42"/>
      <c r="R21"/>
      <c r="S21" s="2"/>
      <c r="U21" s="1"/>
      <c r="V21"/>
    </row>
    <row r="22" spans="1:22" ht="15.75" x14ac:dyDescent="0.25">
      <c r="A22" s="12"/>
      <c r="B22" s="117"/>
      <c r="C22" s="6"/>
      <c r="D22" s="51" t="s">
        <v>19</v>
      </c>
      <c r="E22" s="63"/>
      <c r="F22" s="100">
        <v>0</v>
      </c>
      <c r="G22" s="68"/>
      <c r="H22" s="68"/>
      <c r="I22" s="62"/>
      <c r="J22" s="41"/>
      <c r="K22" s="41"/>
      <c r="L22" s="41"/>
      <c r="M22" s="42"/>
      <c r="N22" s="42"/>
      <c r="R22"/>
      <c r="S22" s="2"/>
      <c r="U22" s="1"/>
      <c r="V22"/>
    </row>
    <row r="23" spans="1:22" ht="15.75" x14ac:dyDescent="0.25">
      <c r="A23" s="12"/>
      <c r="B23" s="117"/>
      <c r="C23" s="6"/>
      <c r="D23" s="62"/>
      <c r="E23" s="46"/>
      <c r="F23" s="62"/>
      <c r="G23" s="62"/>
      <c r="H23" s="62"/>
      <c r="I23" s="62"/>
      <c r="J23" s="41"/>
      <c r="K23" s="41"/>
      <c r="L23" s="41"/>
      <c r="M23" s="42"/>
      <c r="N23" s="42"/>
      <c r="R23"/>
      <c r="S23" s="2"/>
      <c r="U23" s="1"/>
      <c r="V23"/>
    </row>
    <row r="24" spans="1:22" ht="15.75" customHeight="1" x14ac:dyDescent="0.25">
      <c r="A24" s="12"/>
      <c r="B24" s="117"/>
      <c r="C24" s="6"/>
      <c r="D24" s="123" t="s">
        <v>36</v>
      </c>
      <c r="E24" s="123"/>
      <c r="F24" s="123"/>
      <c r="G24" s="123"/>
      <c r="H24" s="123"/>
      <c r="I24" s="123"/>
      <c r="J24" s="41"/>
      <c r="K24" s="41"/>
      <c r="L24" s="41"/>
      <c r="M24" s="42"/>
      <c r="N24" s="42"/>
      <c r="R24"/>
      <c r="S24" s="2"/>
      <c r="U24" s="1"/>
      <c r="V24"/>
    </row>
    <row r="25" spans="1:22" ht="44.25" customHeight="1" x14ac:dyDescent="0.25">
      <c r="A25" s="12"/>
      <c r="B25" s="117"/>
      <c r="C25" s="6"/>
      <c r="D25" s="123"/>
      <c r="E25" s="123"/>
      <c r="F25" s="123"/>
      <c r="G25" s="123"/>
      <c r="H25" s="123"/>
      <c r="I25" s="123"/>
      <c r="J25" s="41"/>
      <c r="K25" s="41"/>
      <c r="L25" s="41"/>
      <c r="M25" s="42"/>
      <c r="N25" s="42"/>
      <c r="R25"/>
      <c r="S25" s="2"/>
      <c r="U25" s="1"/>
      <c r="V25"/>
    </row>
    <row r="26" spans="1:22" ht="15.75" x14ac:dyDescent="0.25">
      <c r="A26" s="12"/>
      <c r="B26" s="117"/>
      <c r="C26" s="6"/>
      <c r="D26" s="63"/>
      <c r="E26" s="46"/>
      <c r="F26" s="62"/>
      <c r="G26" s="63"/>
      <c r="H26" s="62"/>
      <c r="I26" s="62"/>
      <c r="J26" s="41"/>
      <c r="K26" s="41"/>
      <c r="L26" s="41"/>
      <c r="M26" s="42"/>
      <c r="N26" s="42"/>
      <c r="R26"/>
      <c r="S26" s="2"/>
      <c r="U26" s="1"/>
      <c r="V26"/>
    </row>
    <row r="27" spans="1:22" ht="15.75" x14ac:dyDescent="0.25">
      <c r="A27" s="12"/>
      <c r="B27" s="117"/>
      <c r="C27" s="6"/>
      <c r="D27" s="64" t="s">
        <v>22</v>
      </c>
      <c r="E27" s="65"/>
      <c r="F27" s="62"/>
      <c r="G27" s="64" t="s">
        <v>21</v>
      </c>
      <c r="H27" s="65"/>
      <c r="I27" s="64"/>
      <c r="J27" s="41"/>
      <c r="K27" s="41"/>
      <c r="L27" s="41"/>
      <c r="M27" s="42"/>
      <c r="N27" s="42"/>
      <c r="R27"/>
      <c r="S27" s="2"/>
      <c r="U27" s="1"/>
      <c r="V27"/>
    </row>
    <row r="28" spans="1:22" ht="30" x14ac:dyDescent="0.25">
      <c r="A28" s="12"/>
      <c r="B28" s="117"/>
      <c r="C28" s="6"/>
      <c r="D28" s="96" t="s">
        <v>15</v>
      </c>
      <c r="E28" s="96" t="s">
        <v>14</v>
      </c>
      <c r="F28" s="62"/>
      <c r="G28" s="96" t="s">
        <v>26</v>
      </c>
      <c r="H28" s="96" t="s">
        <v>27</v>
      </c>
      <c r="I28" s="99" t="s">
        <v>28</v>
      </c>
      <c r="J28" s="41"/>
      <c r="K28" s="41"/>
      <c r="L28" s="41"/>
      <c r="M28" s="42"/>
      <c r="N28" s="42"/>
      <c r="R28"/>
      <c r="S28" s="2"/>
      <c r="U28" s="1"/>
      <c r="V28"/>
    </row>
    <row r="29" spans="1:22" ht="15.75" x14ac:dyDescent="0.25">
      <c r="A29" s="12"/>
      <c r="B29" s="117"/>
      <c r="C29" s="6"/>
      <c r="D29" s="71">
        <v>1</v>
      </c>
      <c r="E29" s="84">
        <f t="shared" ref="E29:E49" si="0">1-D29</f>
        <v>0</v>
      </c>
      <c r="F29" s="62"/>
      <c r="G29" s="85">
        <f>D29*$E$17+E29*$F$17</f>
        <v>0.17083131388573192</v>
      </c>
      <c r="H29" s="86">
        <f>D29^2*$E$18+E29^2*$F$18+2*D29*E29*$F$22*$E$19*$F$19</f>
        <v>0.10031196464445918</v>
      </c>
      <c r="I29" s="86">
        <f t="shared" ref="I29:I49" si="1">SQRT(H29)</f>
        <v>0.31672064132995686</v>
      </c>
      <c r="J29" s="41"/>
      <c r="K29" s="101"/>
      <c r="L29" s="101"/>
      <c r="M29" s="102"/>
      <c r="N29" s="42"/>
      <c r="R29"/>
      <c r="S29" s="2"/>
      <c r="U29" s="1"/>
      <c r="V29"/>
    </row>
    <row r="30" spans="1:22" ht="15.75" x14ac:dyDescent="0.25">
      <c r="A30" s="12"/>
      <c r="B30" s="117"/>
      <c r="C30" s="6"/>
      <c r="D30" s="71">
        <f t="shared" ref="D30:D49" si="2">D29-0.05</f>
        <v>0.95</v>
      </c>
      <c r="E30" s="71">
        <f t="shared" si="0"/>
        <v>5.0000000000000044E-2</v>
      </c>
      <c r="F30" s="62"/>
      <c r="G30" s="85">
        <f>D30*$E$17+E30*$F$17</f>
        <v>0.16432325980232004</v>
      </c>
      <c r="H30" s="85">
        <f>D30^2*$E$18+E30^2*$F$18+2*D30*E30*$F$22*$E$19*$F$19</f>
        <v>9.0695795448103966E-2</v>
      </c>
      <c r="I30" s="85">
        <f t="shared" si="1"/>
        <v>0.3011574263538988</v>
      </c>
      <c r="J30" s="41"/>
      <c r="K30" s="101"/>
      <c r="L30" s="101"/>
      <c r="M30" s="102"/>
      <c r="N30" s="42"/>
      <c r="R30"/>
      <c r="S30" s="2"/>
      <c r="U30" s="1"/>
      <c r="V30"/>
    </row>
    <row r="31" spans="1:22" ht="15.75" x14ac:dyDescent="0.25">
      <c r="A31" s="12"/>
      <c r="B31" s="117"/>
      <c r="C31" s="33"/>
      <c r="D31" s="71">
        <f t="shared" si="2"/>
        <v>0.89999999999999991</v>
      </c>
      <c r="E31" s="71">
        <f t="shared" si="0"/>
        <v>0.10000000000000009</v>
      </c>
      <c r="F31" s="62"/>
      <c r="G31" s="85">
        <f t="shared" ref="G31:G49" si="3">D31*$E$17+E31*$F$17</f>
        <v>0.1578152057189082</v>
      </c>
      <c r="H31" s="85">
        <f t="shared" ref="H31:H49" si="4">D31^2*$E$18+E31^2*$F$18+2*D31*E31*$F$22*$E$19*$F$19</f>
        <v>8.1909680787930178E-2</v>
      </c>
      <c r="I31" s="85">
        <f t="shared" si="1"/>
        <v>0.28619867363062707</v>
      </c>
      <c r="J31" s="41"/>
      <c r="K31" s="101"/>
      <c r="L31" s="101"/>
      <c r="M31" s="102"/>
      <c r="N31" s="42"/>
      <c r="R31"/>
      <c r="S31" s="2"/>
      <c r="U31" s="1"/>
      <c r="V31"/>
    </row>
    <row r="32" spans="1:22" ht="15.75" x14ac:dyDescent="0.25">
      <c r="A32" s="12"/>
      <c r="B32" s="117"/>
      <c r="C32" s="33"/>
      <c r="D32" s="71">
        <f t="shared" si="2"/>
        <v>0.84999999999999987</v>
      </c>
      <c r="E32" s="71">
        <f t="shared" si="0"/>
        <v>0.15000000000000013</v>
      </c>
      <c r="F32" s="62"/>
      <c r="G32" s="85">
        <f t="shared" si="3"/>
        <v>0.15130715163549632</v>
      </c>
      <c r="H32" s="85">
        <f t="shared" si="4"/>
        <v>7.3953620663937819E-2</v>
      </c>
      <c r="I32" s="85">
        <f t="shared" si="1"/>
        <v>0.27194414989835286</v>
      </c>
      <c r="J32" s="45"/>
      <c r="K32" s="101"/>
      <c r="L32" s="101"/>
      <c r="M32" s="102"/>
      <c r="N32" s="42"/>
      <c r="R32"/>
      <c r="S32" s="2"/>
      <c r="U32" s="1"/>
      <c r="V32"/>
    </row>
    <row r="33" spans="2:22" ht="15.75" x14ac:dyDescent="0.25">
      <c r="B33" s="117"/>
      <c r="C33" s="34"/>
      <c r="D33" s="71">
        <f t="shared" si="2"/>
        <v>0.79999999999999982</v>
      </c>
      <c r="E33" s="71">
        <f t="shared" si="0"/>
        <v>0.20000000000000018</v>
      </c>
      <c r="F33" s="62"/>
      <c r="G33" s="85">
        <f t="shared" si="3"/>
        <v>0.14479909755208448</v>
      </c>
      <c r="H33" s="85">
        <f t="shared" si="4"/>
        <v>6.6827615076126862E-2</v>
      </c>
      <c r="I33" s="85">
        <f t="shared" si="1"/>
        <v>0.25851037711497554</v>
      </c>
      <c r="J33" s="42"/>
      <c r="K33" s="101"/>
      <c r="L33" s="101"/>
      <c r="M33" s="102"/>
      <c r="N33" s="42"/>
      <c r="R33"/>
      <c r="S33" s="2"/>
      <c r="U33" s="1"/>
      <c r="V33"/>
    </row>
    <row r="34" spans="2:22" ht="15.75" x14ac:dyDescent="0.25">
      <c r="B34" s="117"/>
      <c r="C34" s="34"/>
      <c r="D34" s="71">
        <f t="shared" si="2"/>
        <v>0.74999999999999978</v>
      </c>
      <c r="E34" s="71">
        <f t="shared" si="0"/>
        <v>0.25000000000000022</v>
      </c>
      <c r="F34" s="46"/>
      <c r="G34" s="85">
        <f t="shared" si="3"/>
        <v>0.1382910434686726</v>
      </c>
      <c r="H34" s="85">
        <f t="shared" si="4"/>
        <v>6.0531664024497348E-2</v>
      </c>
      <c r="I34" s="85">
        <f t="shared" si="1"/>
        <v>0.24603183538822238</v>
      </c>
      <c r="J34" s="42"/>
      <c r="K34" s="101"/>
      <c r="L34" s="101"/>
      <c r="M34" s="102"/>
      <c r="N34" s="42"/>
      <c r="R34"/>
      <c r="S34" s="2"/>
      <c r="U34" s="1"/>
      <c r="V34"/>
    </row>
    <row r="35" spans="2:22" ht="15.75" x14ac:dyDescent="0.25">
      <c r="B35" s="117"/>
      <c r="C35" s="34"/>
      <c r="D35" s="71">
        <f t="shared" si="2"/>
        <v>0.69999999999999973</v>
      </c>
      <c r="E35" s="71">
        <f t="shared" si="0"/>
        <v>0.30000000000000027</v>
      </c>
      <c r="F35" s="46"/>
      <c r="G35" s="85">
        <f t="shared" si="3"/>
        <v>0.13178298938526073</v>
      </c>
      <c r="H35" s="85">
        <f t="shared" si="4"/>
        <v>5.5065767509049256E-2</v>
      </c>
      <c r="I35" s="85">
        <f t="shared" si="1"/>
        <v>0.23466096289977431</v>
      </c>
      <c r="J35" s="42"/>
      <c r="K35" s="101"/>
      <c r="L35" s="101"/>
      <c r="M35" s="102"/>
      <c r="N35" s="42"/>
      <c r="R35"/>
      <c r="S35" s="2"/>
      <c r="U35" s="1"/>
      <c r="V35"/>
    </row>
    <row r="36" spans="2:22" ht="15.75" x14ac:dyDescent="0.25">
      <c r="B36" s="117"/>
      <c r="C36" s="34"/>
      <c r="D36" s="71">
        <f t="shared" si="2"/>
        <v>0.64999999999999969</v>
      </c>
      <c r="E36" s="71">
        <f t="shared" si="0"/>
        <v>0.35000000000000031</v>
      </c>
      <c r="F36" s="63"/>
      <c r="G36" s="85">
        <f t="shared" si="3"/>
        <v>0.12527493530184886</v>
      </c>
      <c r="H36" s="85">
        <f t="shared" si="4"/>
        <v>5.0429925529782586E-2</v>
      </c>
      <c r="I36" s="85">
        <f t="shared" si="1"/>
        <v>0.22456608276804088</v>
      </c>
      <c r="J36" s="42"/>
      <c r="K36" s="101"/>
      <c r="L36" s="101"/>
      <c r="M36" s="102"/>
      <c r="N36" s="42"/>
      <c r="R36"/>
      <c r="S36" s="2"/>
      <c r="U36" s="1"/>
      <c r="V36"/>
    </row>
    <row r="37" spans="2:22" ht="15.75" x14ac:dyDescent="0.25">
      <c r="B37" s="117"/>
      <c r="C37" s="34"/>
      <c r="D37" s="71">
        <f t="shared" si="2"/>
        <v>0.59999999999999964</v>
      </c>
      <c r="E37" s="71">
        <f t="shared" si="0"/>
        <v>0.40000000000000036</v>
      </c>
      <c r="F37" s="63"/>
      <c r="G37" s="85">
        <f t="shared" si="3"/>
        <v>0.11876688121843701</v>
      </c>
      <c r="H37" s="85">
        <f t="shared" si="4"/>
        <v>4.6624138086697339E-2</v>
      </c>
      <c r="I37" s="85">
        <f t="shared" si="1"/>
        <v>0.21592623297482252</v>
      </c>
      <c r="J37" s="42"/>
      <c r="K37" s="101"/>
      <c r="L37" s="101"/>
      <c r="M37" s="102"/>
      <c r="N37" s="42"/>
      <c r="R37"/>
      <c r="S37" s="2"/>
      <c r="U37" s="1"/>
      <c r="V37"/>
    </row>
    <row r="38" spans="2:22" ht="15.75" x14ac:dyDescent="0.25">
      <c r="B38" s="117"/>
      <c r="C38" s="34"/>
      <c r="D38" s="71">
        <f t="shared" si="2"/>
        <v>0.5499999999999996</v>
      </c>
      <c r="E38" s="71">
        <f t="shared" si="0"/>
        <v>0.4500000000000004</v>
      </c>
      <c r="F38" s="63"/>
      <c r="G38" s="85">
        <f t="shared" si="3"/>
        <v>0.11225882713502514</v>
      </c>
      <c r="H38" s="85">
        <f t="shared" si="4"/>
        <v>4.3648405179793515E-2</v>
      </c>
      <c r="I38" s="85">
        <f t="shared" si="1"/>
        <v>0.20892200740896952</v>
      </c>
      <c r="J38" s="42"/>
      <c r="K38" s="101"/>
      <c r="L38" s="101"/>
      <c r="M38" s="102"/>
      <c r="N38" s="42"/>
      <c r="R38"/>
      <c r="S38" s="2"/>
      <c r="U38" s="1"/>
      <c r="V38"/>
    </row>
    <row r="39" spans="2:22" ht="15.75" x14ac:dyDescent="0.25">
      <c r="B39" s="117"/>
      <c r="C39" s="34"/>
      <c r="D39" s="71">
        <f t="shared" si="2"/>
        <v>0.49999999999999961</v>
      </c>
      <c r="E39" s="71">
        <f t="shared" si="0"/>
        <v>0.50000000000000044</v>
      </c>
      <c r="F39" s="63"/>
      <c r="G39" s="85">
        <f t="shared" si="3"/>
        <v>0.10575077305161328</v>
      </c>
      <c r="H39" s="85">
        <f t="shared" si="4"/>
        <v>4.1502726809071119E-2</v>
      </c>
      <c r="I39" s="85">
        <f t="shared" si="1"/>
        <v>0.2037221804543411</v>
      </c>
      <c r="J39" s="42"/>
      <c r="K39" s="101"/>
      <c r="L39" s="101"/>
      <c r="M39" s="102"/>
      <c r="N39" s="42"/>
      <c r="R39"/>
      <c r="S39" s="2"/>
      <c r="U39" s="1"/>
      <c r="V39"/>
    </row>
    <row r="40" spans="2:22" ht="15.75" x14ac:dyDescent="0.25">
      <c r="B40" s="117"/>
      <c r="C40" s="34"/>
      <c r="D40" s="71">
        <f t="shared" si="2"/>
        <v>0.44999999999999962</v>
      </c>
      <c r="E40" s="71">
        <f t="shared" si="0"/>
        <v>0.55000000000000038</v>
      </c>
      <c r="F40" s="63"/>
      <c r="G40" s="85">
        <f t="shared" si="3"/>
        <v>9.9242718968201429E-2</v>
      </c>
      <c r="H40" s="85">
        <f t="shared" si="4"/>
        <v>4.0187102974530146E-2</v>
      </c>
      <c r="I40" s="85">
        <f t="shared" si="1"/>
        <v>0.20046721171934861</v>
      </c>
      <c r="J40" s="42"/>
      <c r="K40" s="102"/>
      <c r="L40" s="102"/>
      <c r="M40" s="102"/>
      <c r="N40" s="42"/>
      <c r="R40"/>
      <c r="S40" s="2"/>
      <c r="U40" s="1"/>
      <c r="V40"/>
    </row>
    <row r="41" spans="2:22" ht="15.75" x14ac:dyDescent="0.25">
      <c r="B41" s="117"/>
      <c r="C41" s="34"/>
      <c r="D41" s="71">
        <f t="shared" si="2"/>
        <v>0.39999999999999963</v>
      </c>
      <c r="E41" s="71">
        <f t="shared" si="0"/>
        <v>0.60000000000000031</v>
      </c>
      <c r="F41" s="63"/>
      <c r="G41" s="85">
        <f t="shared" si="3"/>
        <v>9.2734664884789555E-2</v>
      </c>
      <c r="H41" s="85">
        <f t="shared" si="4"/>
        <v>3.9701533676170589E-2</v>
      </c>
      <c r="I41" s="85">
        <f t="shared" si="1"/>
        <v>0.19925243706457041</v>
      </c>
      <c r="J41" s="42"/>
      <c r="K41" s="102"/>
      <c r="L41" s="102"/>
      <c r="M41" s="102"/>
      <c r="N41" s="42"/>
      <c r="R41"/>
      <c r="S41" s="2"/>
      <c r="U41" s="1"/>
      <c r="V41"/>
    </row>
    <row r="42" spans="2:22" ht="15.75" x14ac:dyDescent="0.25">
      <c r="B42" s="117"/>
      <c r="C42" s="34"/>
      <c r="D42" s="71">
        <f t="shared" si="2"/>
        <v>0.34999999999999964</v>
      </c>
      <c r="E42" s="71">
        <f t="shared" si="0"/>
        <v>0.65000000000000036</v>
      </c>
      <c r="F42" s="63"/>
      <c r="G42" s="85">
        <f t="shared" si="3"/>
        <v>8.6226610801377709E-2</v>
      </c>
      <c r="H42" s="85">
        <f t="shared" si="4"/>
        <v>4.0046018913992468E-2</v>
      </c>
      <c r="I42" s="85">
        <f t="shared" si="1"/>
        <v>0.20011501421430744</v>
      </c>
      <c r="J42" s="42"/>
      <c r="K42" s="102"/>
      <c r="L42" s="102"/>
      <c r="M42" s="102"/>
      <c r="N42" s="42"/>
      <c r="R42"/>
      <c r="S42" s="2"/>
      <c r="U42" s="1"/>
      <c r="V42"/>
    </row>
    <row r="43" spans="2:22" ht="15.75" x14ac:dyDescent="0.25">
      <c r="B43" s="117"/>
      <c r="C43" s="34"/>
      <c r="D43" s="71">
        <f t="shared" si="2"/>
        <v>0.29999999999999966</v>
      </c>
      <c r="E43" s="71">
        <f t="shared" si="0"/>
        <v>0.7000000000000004</v>
      </c>
      <c r="F43" s="63"/>
      <c r="G43" s="85">
        <f t="shared" si="3"/>
        <v>7.9718556717965849E-2</v>
      </c>
      <c r="H43" s="85">
        <f t="shared" si="4"/>
        <v>4.1220558687995762E-2</v>
      </c>
      <c r="I43" s="85">
        <f t="shared" si="1"/>
        <v>0.20302846767878577</v>
      </c>
      <c r="J43" s="42"/>
      <c r="K43" s="102"/>
      <c r="L43" s="102"/>
      <c r="M43" s="102"/>
      <c r="N43" s="42"/>
      <c r="R43"/>
      <c r="S43" s="2"/>
      <c r="U43" s="1"/>
      <c r="V43"/>
    </row>
    <row r="44" spans="2:22" ht="15.75" x14ac:dyDescent="0.25">
      <c r="B44" s="117"/>
      <c r="C44" s="34"/>
      <c r="D44" s="71">
        <f t="shared" si="2"/>
        <v>0.24999999999999967</v>
      </c>
      <c r="E44" s="71">
        <f t="shared" si="0"/>
        <v>0.75000000000000033</v>
      </c>
      <c r="F44" s="63"/>
      <c r="G44" s="85">
        <f t="shared" si="3"/>
        <v>7.3210502634554003E-2</v>
      </c>
      <c r="H44" s="85">
        <f t="shared" si="4"/>
        <v>4.3225152998180472E-2</v>
      </c>
      <c r="I44" s="85">
        <f t="shared" si="1"/>
        <v>0.20790659681256021</v>
      </c>
      <c r="J44" s="42"/>
      <c r="K44" s="102"/>
      <c r="L44" s="102"/>
      <c r="M44" s="102"/>
      <c r="N44" s="42"/>
      <c r="R44"/>
      <c r="S44"/>
      <c r="U44" s="1"/>
      <c r="V44"/>
    </row>
    <row r="45" spans="2:22" ht="15.75" x14ac:dyDescent="0.25">
      <c r="B45" s="117"/>
      <c r="C45" s="34"/>
      <c r="D45" s="71">
        <f t="shared" si="2"/>
        <v>0.19999999999999968</v>
      </c>
      <c r="E45" s="71">
        <f t="shared" si="0"/>
        <v>0.80000000000000027</v>
      </c>
      <c r="F45" s="63"/>
      <c r="G45" s="85">
        <f t="shared" si="3"/>
        <v>6.6702448551142129E-2</v>
      </c>
      <c r="H45" s="85">
        <f t="shared" si="4"/>
        <v>4.6059801844546611E-2</v>
      </c>
      <c r="I45" s="85">
        <f t="shared" si="1"/>
        <v>0.21461547438278211</v>
      </c>
      <c r="J45" s="42"/>
      <c r="K45" s="102"/>
      <c r="L45" s="102"/>
      <c r="M45" s="102"/>
      <c r="N45" s="42"/>
    </row>
    <row r="46" spans="2:22" ht="15.75" x14ac:dyDescent="0.25">
      <c r="B46" s="117"/>
      <c r="C46" s="34"/>
      <c r="D46" s="71">
        <f t="shared" si="2"/>
        <v>0.14999999999999969</v>
      </c>
      <c r="E46" s="71">
        <f t="shared" si="0"/>
        <v>0.85000000000000031</v>
      </c>
      <c r="F46" s="63"/>
      <c r="G46" s="85">
        <f t="shared" si="3"/>
        <v>6.0194394467730283E-2</v>
      </c>
      <c r="H46" s="85">
        <f t="shared" si="4"/>
        <v>4.9724505227094172E-2</v>
      </c>
      <c r="I46" s="85">
        <f t="shared" si="1"/>
        <v>0.22298992180610802</v>
      </c>
      <c r="J46" s="42"/>
      <c r="K46" s="102"/>
      <c r="L46" s="102"/>
      <c r="M46" s="102"/>
      <c r="N46" s="42"/>
    </row>
    <row r="47" spans="2:22" ht="15.75" x14ac:dyDescent="0.25">
      <c r="B47" s="117"/>
      <c r="C47" s="34"/>
      <c r="D47" s="71">
        <f t="shared" si="2"/>
        <v>9.9999999999999686E-2</v>
      </c>
      <c r="E47" s="71">
        <f t="shared" si="0"/>
        <v>0.90000000000000036</v>
      </c>
      <c r="F47" s="63"/>
      <c r="G47" s="85">
        <f t="shared" si="3"/>
        <v>5.3686340384318423E-2</v>
      </c>
      <c r="H47" s="85">
        <f t="shared" si="4"/>
        <v>5.4219263145823163E-2</v>
      </c>
      <c r="I47" s="85">
        <f t="shared" si="1"/>
        <v>0.23285030200930201</v>
      </c>
      <c r="J47" s="42"/>
      <c r="K47" s="102"/>
      <c r="L47" s="102"/>
      <c r="M47" s="102"/>
      <c r="N47" s="42"/>
    </row>
    <row r="48" spans="2:22" ht="15.75" x14ac:dyDescent="0.25">
      <c r="B48" s="117"/>
      <c r="C48" s="34"/>
      <c r="D48" s="71">
        <f t="shared" si="2"/>
        <v>4.9999999999999684E-2</v>
      </c>
      <c r="E48" s="71">
        <f t="shared" si="0"/>
        <v>0.95000000000000029</v>
      </c>
      <c r="F48" s="63"/>
      <c r="G48" s="85">
        <f t="shared" si="3"/>
        <v>4.7178286300906563E-2</v>
      </c>
      <c r="H48" s="85">
        <f t="shared" si="4"/>
        <v>5.9544075600733562E-2</v>
      </c>
      <c r="I48" s="85">
        <f t="shared" si="1"/>
        <v>0.24401654780103246</v>
      </c>
      <c r="J48" s="42"/>
      <c r="K48" s="102"/>
      <c r="L48" s="102"/>
      <c r="M48" s="102"/>
      <c r="N48" s="42"/>
    </row>
    <row r="49" spans="2:14" ht="15.75" x14ac:dyDescent="0.25">
      <c r="B49" s="117"/>
      <c r="C49" s="34"/>
      <c r="D49" s="83">
        <f t="shared" si="2"/>
        <v>-3.1918911957973251E-16</v>
      </c>
      <c r="E49" s="83">
        <f t="shared" si="0"/>
        <v>1.0000000000000002</v>
      </c>
      <c r="F49" s="63"/>
      <c r="G49" s="87">
        <f t="shared" si="3"/>
        <v>4.0670232217494696E-2</v>
      </c>
      <c r="H49" s="87">
        <f t="shared" si="4"/>
        <v>6.5698942591825377E-2</v>
      </c>
      <c r="I49" s="87">
        <f t="shared" si="1"/>
        <v>0.25631804968012956</v>
      </c>
      <c r="J49" s="42"/>
      <c r="K49" s="102"/>
      <c r="L49" s="102"/>
      <c r="M49" s="102"/>
      <c r="N49" s="42"/>
    </row>
    <row r="50" spans="2:14" ht="15.75" x14ac:dyDescent="0.25">
      <c r="B50" s="117"/>
      <c r="C50" s="34"/>
      <c r="D50" s="66"/>
      <c r="E50" s="66"/>
      <c r="F50" s="69"/>
      <c r="G50" s="66"/>
      <c r="H50" s="66"/>
      <c r="I50" s="66"/>
      <c r="J50" s="42"/>
      <c r="K50" s="42"/>
      <c r="L50" s="42"/>
      <c r="M50" s="42"/>
      <c r="N50" s="42"/>
    </row>
    <row r="51" spans="2:14" s="4" customFormat="1" x14ac:dyDescent="0.25">
      <c r="B51" s="5"/>
      <c r="C51" s="34"/>
    </row>
    <row r="52" spans="2:14" s="4" customFormat="1" x14ac:dyDescent="0.25">
      <c r="B52" s="5"/>
    </row>
    <row r="53" spans="2:14" s="4" customFormat="1" x14ac:dyDescent="0.25">
      <c r="B53" s="5"/>
    </row>
    <row r="54" spans="2:14" s="4" customFormat="1" x14ac:dyDescent="0.25">
      <c r="B54" s="5"/>
    </row>
    <row r="55" spans="2:14" s="4" customFormat="1" x14ac:dyDescent="0.25">
      <c r="B55" s="5"/>
    </row>
    <row r="56" spans="2:14" s="4" customFormat="1" x14ac:dyDescent="0.25">
      <c r="B56" s="5"/>
    </row>
    <row r="57" spans="2:14" s="4" customFormat="1" x14ac:dyDescent="0.25">
      <c r="B57" s="5"/>
    </row>
    <row r="58" spans="2:14" s="4" customFormat="1" x14ac:dyDescent="0.25">
      <c r="B58" s="5"/>
    </row>
    <row r="59" spans="2:14" s="4" customFormat="1" x14ac:dyDescent="0.25">
      <c r="B59" s="5"/>
    </row>
    <row r="60" spans="2:14" s="4" customFormat="1" x14ac:dyDescent="0.25">
      <c r="B60" s="5"/>
    </row>
    <row r="61" spans="2:14" s="4" customFormat="1" x14ac:dyDescent="0.25">
      <c r="B61" s="5"/>
    </row>
    <row r="62" spans="2:14" s="4" customFormat="1" x14ac:dyDescent="0.25">
      <c r="B62" s="5"/>
    </row>
    <row r="63" spans="2:14" s="4" customFormat="1" x14ac:dyDescent="0.25">
      <c r="B63" s="5"/>
    </row>
    <row r="64" spans="2:14" s="4" customFormat="1" x14ac:dyDescent="0.25">
      <c r="B64" s="5"/>
    </row>
    <row r="65" spans="2:2" s="4" customFormat="1" x14ac:dyDescent="0.25">
      <c r="B65" s="5"/>
    </row>
    <row r="66" spans="2:2" s="4" customFormat="1" x14ac:dyDescent="0.25">
      <c r="B66" s="5"/>
    </row>
    <row r="67" spans="2:2" s="4" customFormat="1" x14ac:dyDescent="0.25">
      <c r="B67" s="5"/>
    </row>
    <row r="68" spans="2:2" s="4" customFormat="1" x14ac:dyDescent="0.25">
      <c r="B68" s="5"/>
    </row>
    <row r="69" spans="2:2" s="4" customFormat="1" x14ac:dyDescent="0.25">
      <c r="B69" s="5"/>
    </row>
    <row r="70" spans="2:2" s="4" customFormat="1" x14ac:dyDescent="0.25">
      <c r="B70" s="5"/>
    </row>
    <row r="71" spans="2:2" s="4" customFormat="1" x14ac:dyDescent="0.25">
      <c r="B71" s="5"/>
    </row>
    <row r="72" spans="2:2" s="4" customFormat="1" x14ac:dyDescent="0.25">
      <c r="B72" s="5"/>
    </row>
    <row r="73" spans="2:2" s="4" customFormat="1" x14ac:dyDescent="0.25">
      <c r="B73" s="5"/>
    </row>
    <row r="74" spans="2:2" s="4" customFormat="1" x14ac:dyDescent="0.25">
      <c r="B74" s="5"/>
    </row>
    <row r="75" spans="2:2" s="4" customFormat="1" x14ac:dyDescent="0.25">
      <c r="B75" s="5"/>
    </row>
    <row r="76" spans="2:2" s="4" customFormat="1" x14ac:dyDescent="0.25">
      <c r="B76" s="5"/>
    </row>
    <row r="77" spans="2:2" s="4" customFormat="1" x14ac:dyDescent="0.25">
      <c r="B77" s="5"/>
    </row>
    <row r="78" spans="2:2" s="4" customFormat="1" x14ac:dyDescent="0.25">
      <c r="B78" s="5"/>
    </row>
    <row r="79" spans="2:2" s="4" customFormat="1" x14ac:dyDescent="0.25">
      <c r="B79" s="5"/>
    </row>
    <row r="80" spans="2:2" s="4" customFormat="1" x14ac:dyDescent="0.25">
      <c r="B80" s="5"/>
    </row>
    <row r="81" spans="2:2" s="4" customFormat="1" x14ac:dyDescent="0.25">
      <c r="B81" s="5"/>
    </row>
    <row r="82" spans="2:2" s="4" customFormat="1" x14ac:dyDescent="0.25">
      <c r="B82" s="5"/>
    </row>
    <row r="83" spans="2:2" s="4" customFormat="1" x14ac:dyDescent="0.25">
      <c r="B83" s="5"/>
    </row>
    <row r="84" spans="2:2" s="4" customFormat="1" x14ac:dyDescent="0.25">
      <c r="B84" s="5"/>
    </row>
    <row r="85" spans="2:2" s="4" customFormat="1" x14ac:dyDescent="0.25">
      <c r="B85" s="5"/>
    </row>
    <row r="86" spans="2:2" s="4" customFormat="1" x14ac:dyDescent="0.25">
      <c r="B86" s="5"/>
    </row>
    <row r="87" spans="2:2" s="4" customFormat="1" x14ac:dyDescent="0.25">
      <c r="B87" s="5"/>
    </row>
    <row r="88" spans="2:2" s="4" customFormat="1" x14ac:dyDescent="0.25">
      <c r="B88" s="5"/>
    </row>
    <row r="89" spans="2:2" s="4" customFormat="1" x14ac:dyDescent="0.25">
      <c r="B89" s="5"/>
    </row>
    <row r="90" spans="2:2" s="4" customFormat="1" x14ac:dyDescent="0.25">
      <c r="B90" s="5"/>
    </row>
    <row r="91" spans="2:2" s="4" customFormat="1" x14ac:dyDescent="0.25">
      <c r="B91" s="5"/>
    </row>
    <row r="92" spans="2:2" s="4" customFormat="1" x14ac:dyDescent="0.25">
      <c r="B92" s="5"/>
    </row>
    <row r="93" spans="2:2" s="4" customFormat="1" x14ac:dyDescent="0.25">
      <c r="B93" s="5"/>
    </row>
    <row r="94" spans="2:2" s="4" customFormat="1" x14ac:dyDescent="0.25">
      <c r="B94" s="5"/>
    </row>
    <row r="95" spans="2:2" s="4" customFormat="1" x14ac:dyDescent="0.25">
      <c r="B95" s="5"/>
    </row>
    <row r="96" spans="2:2" s="4" customFormat="1" x14ac:dyDescent="0.25">
      <c r="B96" s="5"/>
    </row>
    <row r="97" spans="2:2" s="4" customFormat="1" x14ac:dyDescent="0.25">
      <c r="B97" s="5"/>
    </row>
    <row r="98" spans="2:2" s="4" customFormat="1" x14ac:dyDescent="0.25">
      <c r="B98" s="5"/>
    </row>
    <row r="99" spans="2:2" s="4" customFormat="1" x14ac:dyDescent="0.25">
      <c r="B99" s="5"/>
    </row>
    <row r="100" spans="2:2" s="4" customFormat="1" x14ac:dyDescent="0.25">
      <c r="B100" s="5"/>
    </row>
    <row r="101" spans="2:2" s="4" customFormat="1" x14ac:dyDescent="0.25">
      <c r="B101" s="5"/>
    </row>
    <row r="102" spans="2:2" s="4" customFormat="1" x14ac:dyDescent="0.25">
      <c r="B102" s="5"/>
    </row>
    <row r="103" spans="2:2" s="4" customFormat="1" x14ac:dyDescent="0.25">
      <c r="B103" s="5"/>
    </row>
    <row r="104" spans="2:2" s="4" customFormat="1" x14ac:dyDescent="0.25">
      <c r="B104" s="5"/>
    </row>
    <row r="105" spans="2:2" s="4" customFormat="1" x14ac:dyDescent="0.25">
      <c r="B105" s="5"/>
    </row>
    <row r="106" spans="2:2" s="4" customFormat="1" x14ac:dyDescent="0.25">
      <c r="B106" s="5"/>
    </row>
    <row r="107" spans="2:2" s="4" customFormat="1" x14ac:dyDescent="0.25">
      <c r="B107" s="5"/>
    </row>
    <row r="108" spans="2:2" s="4" customFormat="1" x14ac:dyDescent="0.25">
      <c r="B108" s="5"/>
    </row>
    <row r="109" spans="2:2" s="4" customFormat="1" x14ac:dyDescent="0.25">
      <c r="B109" s="5"/>
    </row>
    <row r="110" spans="2:2" s="4" customFormat="1" x14ac:dyDescent="0.25">
      <c r="B110" s="5"/>
    </row>
    <row r="111" spans="2:2" s="4" customFormat="1" x14ac:dyDescent="0.25">
      <c r="B111" s="5"/>
    </row>
    <row r="112" spans="2:2" s="4" customFormat="1" x14ac:dyDescent="0.25">
      <c r="B112" s="5"/>
    </row>
    <row r="113" spans="2:2" s="4" customFormat="1" x14ac:dyDescent="0.25">
      <c r="B113" s="5"/>
    </row>
    <row r="114" spans="2:2" s="4" customFormat="1" x14ac:dyDescent="0.25">
      <c r="B114" s="5"/>
    </row>
    <row r="115" spans="2:2" s="4" customFormat="1" x14ac:dyDescent="0.25">
      <c r="B115" s="5"/>
    </row>
    <row r="116" spans="2:2" s="4" customFormat="1" x14ac:dyDescent="0.25">
      <c r="B116" s="5"/>
    </row>
    <row r="117" spans="2:2" s="4" customFormat="1" x14ac:dyDescent="0.25">
      <c r="B117" s="5"/>
    </row>
    <row r="118" spans="2:2" s="4" customFormat="1" x14ac:dyDescent="0.25">
      <c r="B118" s="5"/>
    </row>
    <row r="119" spans="2:2" s="4" customFormat="1" x14ac:dyDescent="0.25">
      <c r="B119" s="5"/>
    </row>
    <row r="120" spans="2:2" s="4" customFormat="1" x14ac:dyDescent="0.25">
      <c r="B120" s="5"/>
    </row>
    <row r="121" spans="2:2" s="4" customFormat="1" x14ac:dyDescent="0.25">
      <c r="B121" s="5"/>
    </row>
    <row r="122" spans="2:2" s="4" customFormat="1" x14ac:dyDescent="0.25">
      <c r="B122" s="5"/>
    </row>
    <row r="123" spans="2:2" s="4" customFormat="1" x14ac:dyDescent="0.25">
      <c r="B123" s="5"/>
    </row>
    <row r="124" spans="2:2" s="4" customFormat="1" x14ac:dyDescent="0.25">
      <c r="B124" s="5"/>
    </row>
    <row r="125" spans="2:2" s="4" customFormat="1" x14ac:dyDescent="0.25">
      <c r="B125" s="5"/>
    </row>
    <row r="126" spans="2:2" s="4" customFormat="1" x14ac:dyDescent="0.25">
      <c r="B126" s="5"/>
    </row>
    <row r="127" spans="2:2" s="4" customFormat="1" x14ac:dyDescent="0.25">
      <c r="B127" s="5"/>
    </row>
    <row r="128" spans="2:2" s="4" customFormat="1" x14ac:dyDescent="0.25">
      <c r="B128" s="5"/>
    </row>
    <row r="129" spans="2:2" s="4" customFormat="1" x14ac:dyDescent="0.25">
      <c r="B129" s="5"/>
    </row>
    <row r="130" spans="2:2" s="4" customFormat="1" x14ac:dyDescent="0.25">
      <c r="B130" s="5"/>
    </row>
    <row r="131" spans="2:2" s="4" customFormat="1" x14ac:dyDescent="0.25">
      <c r="B131" s="5"/>
    </row>
    <row r="132" spans="2:2" s="4" customFormat="1" x14ac:dyDescent="0.25">
      <c r="B132" s="5"/>
    </row>
    <row r="133" spans="2:2" s="4" customFormat="1" x14ac:dyDescent="0.25">
      <c r="B133" s="5"/>
    </row>
    <row r="134" spans="2:2" s="4" customFormat="1" x14ac:dyDescent="0.25">
      <c r="B134" s="5"/>
    </row>
    <row r="135" spans="2:2" s="4" customFormat="1" x14ac:dyDescent="0.25">
      <c r="B135" s="5"/>
    </row>
    <row r="136" spans="2:2" s="4" customFormat="1" x14ac:dyDescent="0.25">
      <c r="B136" s="5"/>
    </row>
    <row r="137" spans="2:2" s="4" customFormat="1" x14ac:dyDescent="0.25">
      <c r="B137" s="5"/>
    </row>
    <row r="138" spans="2:2" s="4" customFormat="1" x14ac:dyDescent="0.25">
      <c r="B138" s="5"/>
    </row>
    <row r="139" spans="2:2" s="4" customFormat="1" x14ac:dyDescent="0.25">
      <c r="B139" s="5"/>
    </row>
    <row r="140" spans="2:2" s="4" customFormat="1" x14ac:dyDescent="0.25">
      <c r="B140" s="5"/>
    </row>
    <row r="141" spans="2:2" s="4" customFormat="1" x14ac:dyDescent="0.25">
      <c r="B141" s="5"/>
    </row>
    <row r="142" spans="2:2" s="4" customFormat="1" x14ac:dyDescent="0.25">
      <c r="B142" s="5"/>
    </row>
    <row r="143" spans="2:2" s="4" customFormat="1" x14ac:dyDescent="0.25">
      <c r="B143" s="5"/>
    </row>
    <row r="144" spans="2:2" s="4" customFormat="1" x14ac:dyDescent="0.25">
      <c r="B144" s="5"/>
    </row>
    <row r="145" spans="2:2" s="4" customFormat="1" x14ac:dyDescent="0.25">
      <c r="B145" s="5"/>
    </row>
    <row r="146" spans="2:2" s="4" customFormat="1" x14ac:dyDescent="0.25">
      <c r="B146" s="5"/>
    </row>
    <row r="147" spans="2:2" s="4" customFormat="1" x14ac:dyDescent="0.25">
      <c r="B147" s="5"/>
    </row>
    <row r="148" spans="2:2" s="4" customFormat="1" x14ac:dyDescent="0.25">
      <c r="B148" s="5"/>
    </row>
    <row r="149" spans="2:2" s="4" customFormat="1" x14ac:dyDescent="0.25">
      <c r="B149" s="5"/>
    </row>
    <row r="150" spans="2:2" s="4" customFormat="1" x14ac:dyDescent="0.25">
      <c r="B150" s="5"/>
    </row>
    <row r="151" spans="2:2" s="4" customFormat="1" x14ac:dyDescent="0.25">
      <c r="B151" s="5"/>
    </row>
    <row r="152" spans="2:2" s="4" customFormat="1" x14ac:dyDescent="0.25">
      <c r="B152" s="5"/>
    </row>
    <row r="153" spans="2:2" s="4" customFormat="1" x14ac:dyDescent="0.25">
      <c r="B153" s="5"/>
    </row>
    <row r="154" spans="2:2" s="4" customFormat="1" x14ac:dyDescent="0.25">
      <c r="B154" s="5"/>
    </row>
    <row r="155" spans="2:2" s="4" customFormat="1" x14ac:dyDescent="0.25">
      <c r="B155" s="5"/>
    </row>
    <row r="156" spans="2:2" s="4" customFormat="1" x14ac:dyDescent="0.25">
      <c r="B156" s="5"/>
    </row>
    <row r="157" spans="2:2" s="4" customFormat="1" x14ac:dyDescent="0.25">
      <c r="B157" s="5"/>
    </row>
    <row r="158" spans="2:2" s="4" customFormat="1" x14ac:dyDescent="0.25">
      <c r="B158" s="5"/>
    </row>
    <row r="159" spans="2:2" s="4" customFormat="1" x14ac:dyDescent="0.25">
      <c r="B159" s="5"/>
    </row>
    <row r="160" spans="2:2" s="4" customFormat="1" x14ac:dyDescent="0.25">
      <c r="B160" s="5"/>
    </row>
    <row r="161" spans="2:2" s="4" customFormat="1" x14ac:dyDescent="0.25">
      <c r="B161" s="5"/>
    </row>
    <row r="162" spans="2:2" s="4" customFormat="1" x14ac:dyDescent="0.25">
      <c r="B162" s="5"/>
    </row>
    <row r="163" spans="2:2" s="4" customFormat="1" x14ac:dyDescent="0.25">
      <c r="B163" s="5"/>
    </row>
    <row r="164" spans="2:2" s="4" customFormat="1" x14ac:dyDescent="0.25">
      <c r="B164" s="5"/>
    </row>
    <row r="165" spans="2:2" s="4" customFormat="1" x14ac:dyDescent="0.25">
      <c r="B165" s="5"/>
    </row>
    <row r="166" spans="2:2" s="4" customFormat="1" x14ac:dyDescent="0.25">
      <c r="B166" s="5"/>
    </row>
    <row r="167" spans="2:2" s="4" customFormat="1" x14ac:dyDescent="0.25">
      <c r="B167" s="5"/>
    </row>
    <row r="168" spans="2:2" s="4" customFormat="1" x14ac:dyDescent="0.25">
      <c r="B168" s="5"/>
    </row>
    <row r="169" spans="2:2" s="4" customFormat="1" x14ac:dyDescent="0.25">
      <c r="B169" s="5"/>
    </row>
    <row r="170" spans="2:2" s="4" customFormat="1" x14ac:dyDescent="0.25">
      <c r="B170" s="5"/>
    </row>
    <row r="171" spans="2:2" s="4" customFormat="1" x14ac:dyDescent="0.25">
      <c r="B171" s="5"/>
    </row>
    <row r="172" spans="2:2" s="4" customFormat="1" x14ac:dyDescent="0.25">
      <c r="B172" s="5"/>
    </row>
    <row r="173" spans="2:2" s="4" customFormat="1" x14ac:dyDescent="0.25">
      <c r="B173" s="5"/>
    </row>
    <row r="174" spans="2:2" s="4" customFormat="1" x14ac:dyDescent="0.25">
      <c r="B174" s="5"/>
    </row>
    <row r="175" spans="2:2" s="4" customFormat="1" x14ac:dyDescent="0.25">
      <c r="B175" s="5"/>
    </row>
    <row r="176" spans="2:2" s="4" customFormat="1" x14ac:dyDescent="0.25">
      <c r="B176" s="5"/>
    </row>
    <row r="177" spans="2:2" s="4" customFormat="1" x14ac:dyDescent="0.25">
      <c r="B177" s="5"/>
    </row>
    <row r="178" spans="2:2" s="4" customFormat="1" x14ac:dyDescent="0.25">
      <c r="B178" s="5"/>
    </row>
    <row r="179" spans="2:2" s="4" customFormat="1" x14ac:dyDescent="0.25">
      <c r="B179" s="5"/>
    </row>
    <row r="180" spans="2:2" s="4" customFormat="1" x14ac:dyDescent="0.25">
      <c r="B180" s="5"/>
    </row>
    <row r="181" spans="2:2" s="4" customFormat="1" x14ac:dyDescent="0.25">
      <c r="B181" s="5"/>
    </row>
    <row r="182" spans="2:2" s="4" customFormat="1" x14ac:dyDescent="0.25">
      <c r="B182" s="5"/>
    </row>
    <row r="183" spans="2:2" s="4" customFormat="1" x14ac:dyDescent="0.25">
      <c r="B183" s="5"/>
    </row>
    <row r="184" spans="2:2" s="4" customFormat="1" x14ac:dyDescent="0.25">
      <c r="B184" s="5"/>
    </row>
    <row r="185" spans="2:2" s="4" customFormat="1" x14ac:dyDescent="0.25">
      <c r="B185" s="5"/>
    </row>
    <row r="186" spans="2:2" s="4" customFormat="1" x14ac:dyDescent="0.25">
      <c r="B186" s="5"/>
    </row>
    <row r="187" spans="2:2" s="4" customFormat="1" x14ac:dyDescent="0.25">
      <c r="B187" s="5"/>
    </row>
    <row r="188" spans="2:2" s="4" customFormat="1" x14ac:dyDescent="0.25">
      <c r="B188" s="5"/>
    </row>
    <row r="189" spans="2:2" s="4" customFormat="1" x14ac:dyDescent="0.25">
      <c r="B189" s="5"/>
    </row>
    <row r="190" spans="2:2" s="4" customFormat="1" x14ac:dyDescent="0.25">
      <c r="B190" s="5"/>
    </row>
    <row r="191" spans="2:2" s="4" customFormat="1" x14ac:dyDescent="0.25">
      <c r="B191" s="5"/>
    </row>
    <row r="192" spans="2:2" s="4" customFormat="1" x14ac:dyDescent="0.25">
      <c r="B192" s="5"/>
    </row>
    <row r="193" spans="2:2" s="4" customFormat="1" x14ac:dyDescent="0.25">
      <c r="B193" s="5"/>
    </row>
    <row r="194" spans="2:2" s="4" customFormat="1" x14ac:dyDescent="0.25">
      <c r="B194" s="5"/>
    </row>
    <row r="195" spans="2:2" s="4" customFormat="1" x14ac:dyDescent="0.25">
      <c r="B195" s="5"/>
    </row>
    <row r="196" spans="2:2" s="4" customFormat="1" x14ac:dyDescent="0.25">
      <c r="B196" s="5"/>
    </row>
    <row r="197" spans="2:2" s="4" customFormat="1" x14ac:dyDescent="0.25">
      <c r="B197" s="5"/>
    </row>
    <row r="198" spans="2:2" s="4" customFormat="1" x14ac:dyDescent="0.25">
      <c r="B198" s="5"/>
    </row>
    <row r="199" spans="2:2" s="4" customFormat="1" x14ac:dyDescent="0.25">
      <c r="B199" s="5"/>
    </row>
    <row r="200" spans="2:2" s="4" customFormat="1" x14ac:dyDescent="0.25">
      <c r="B200" s="5"/>
    </row>
    <row r="201" spans="2:2" s="4" customFormat="1" x14ac:dyDescent="0.25">
      <c r="B201" s="5"/>
    </row>
    <row r="202" spans="2:2" s="4" customFormat="1" x14ac:dyDescent="0.25">
      <c r="B202" s="5"/>
    </row>
    <row r="203" spans="2:2" s="4" customFormat="1" x14ac:dyDescent="0.25">
      <c r="B203" s="5"/>
    </row>
    <row r="204" spans="2:2" s="4" customFormat="1" x14ac:dyDescent="0.25">
      <c r="B204" s="5"/>
    </row>
    <row r="205" spans="2:2" s="4" customFormat="1" x14ac:dyDescent="0.25">
      <c r="B205" s="5"/>
    </row>
    <row r="206" spans="2:2" s="4" customFormat="1" x14ac:dyDescent="0.25">
      <c r="B206" s="5"/>
    </row>
    <row r="207" spans="2:2" s="4" customFormat="1" x14ac:dyDescent="0.25">
      <c r="B207" s="5"/>
    </row>
    <row r="208" spans="2:2" s="4" customFormat="1" x14ac:dyDescent="0.25">
      <c r="B208" s="5"/>
    </row>
    <row r="209" spans="2:2" s="4" customFormat="1" x14ac:dyDescent="0.25">
      <c r="B209" s="5"/>
    </row>
    <row r="210" spans="2:2" s="4" customFormat="1" x14ac:dyDescent="0.25">
      <c r="B210" s="5"/>
    </row>
    <row r="211" spans="2:2" s="4" customFormat="1" x14ac:dyDescent="0.25">
      <c r="B211" s="5"/>
    </row>
    <row r="212" spans="2:2" s="4" customFormat="1" x14ac:dyDescent="0.25">
      <c r="B212" s="5"/>
    </row>
    <row r="213" spans="2:2" s="4" customFormat="1" x14ac:dyDescent="0.25">
      <c r="B213" s="5"/>
    </row>
    <row r="214" spans="2:2" s="4" customFormat="1" x14ac:dyDescent="0.25">
      <c r="B214" s="5"/>
    </row>
    <row r="215" spans="2:2" s="4" customFormat="1" x14ac:dyDescent="0.25">
      <c r="B215" s="5"/>
    </row>
    <row r="216" spans="2:2" s="4" customFormat="1" x14ac:dyDescent="0.25">
      <c r="B216" s="5"/>
    </row>
    <row r="217" spans="2:2" s="4" customFormat="1" x14ac:dyDescent="0.25">
      <c r="B217" s="5"/>
    </row>
    <row r="218" spans="2:2" s="4" customFormat="1" x14ac:dyDescent="0.25">
      <c r="B218" s="5"/>
    </row>
    <row r="219" spans="2:2" s="4" customFormat="1" x14ac:dyDescent="0.25">
      <c r="B219" s="5"/>
    </row>
    <row r="220" spans="2:2" s="4" customFormat="1" x14ac:dyDescent="0.25">
      <c r="B220" s="5"/>
    </row>
    <row r="221" spans="2:2" s="4" customFormat="1" x14ac:dyDescent="0.25">
      <c r="B221" s="5"/>
    </row>
    <row r="222" spans="2:2" s="4" customFormat="1" x14ac:dyDescent="0.25">
      <c r="B222" s="5"/>
    </row>
    <row r="223" spans="2:2" s="4" customFormat="1" x14ac:dyDescent="0.25">
      <c r="B223" s="5"/>
    </row>
    <row r="224" spans="2:2" s="4" customFormat="1" x14ac:dyDescent="0.25">
      <c r="B224" s="5"/>
    </row>
    <row r="225" spans="2:2" s="4" customFormat="1" x14ac:dyDescent="0.25">
      <c r="B225" s="5"/>
    </row>
    <row r="226" spans="2:2" s="4" customFormat="1" x14ac:dyDescent="0.25">
      <c r="B226" s="5"/>
    </row>
    <row r="227" spans="2:2" s="4" customFormat="1" x14ac:dyDescent="0.25">
      <c r="B227" s="5"/>
    </row>
    <row r="228" spans="2:2" s="4" customFormat="1" x14ac:dyDescent="0.25">
      <c r="B228" s="5"/>
    </row>
    <row r="229" spans="2:2" s="4" customFormat="1" x14ac:dyDescent="0.25">
      <c r="B229" s="5"/>
    </row>
    <row r="230" spans="2:2" s="4" customFormat="1" x14ac:dyDescent="0.25">
      <c r="B230" s="5"/>
    </row>
    <row r="231" spans="2:2" s="4" customFormat="1" x14ac:dyDescent="0.25">
      <c r="B231" s="5"/>
    </row>
    <row r="232" spans="2:2" s="4" customFormat="1" x14ac:dyDescent="0.25">
      <c r="B232" s="5"/>
    </row>
    <row r="233" spans="2:2" s="4" customFormat="1" x14ac:dyDescent="0.25">
      <c r="B233" s="5"/>
    </row>
    <row r="234" spans="2:2" s="4" customFormat="1" x14ac:dyDescent="0.25">
      <c r="B234" s="5"/>
    </row>
    <row r="235" spans="2:2" s="4" customFormat="1" x14ac:dyDescent="0.25">
      <c r="B235" s="5"/>
    </row>
    <row r="236" spans="2:2" s="4" customFormat="1" x14ac:dyDescent="0.25">
      <c r="B236" s="5"/>
    </row>
    <row r="237" spans="2:2" s="4" customFormat="1" x14ac:dyDescent="0.25">
      <c r="B237" s="5"/>
    </row>
    <row r="238" spans="2:2" s="4" customFormat="1" x14ac:dyDescent="0.25">
      <c r="B238" s="5"/>
    </row>
    <row r="239" spans="2:2" s="4" customFormat="1" x14ac:dyDescent="0.25">
      <c r="B239" s="5"/>
    </row>
    <row r="240" spans="2:2" s="4" customFormat="1" x14ac:dyDescent="0.25">
      <c r="B240" s="5"/>
    </row>
    <row r="241" spans="2:2" s="4" customFormat="1" x14ac:dyDescent="0.25">
      <c r="B241" s="5"/>
    </row>
    <row r="242" spans="2:2" s="4" customFormat="1" x14ac:dyDescent="0.25">
      <c r="B242" s="5"/>
    </row>
    <row r="243" spans="2:2" s="4" customFormat="1" x14ac:dyDescent="0.25">
      <c r="B243" s="5"/>
    </row>
    <row r="244" spans="2:2" s="4" customFormat="1" x14ac:dyDescent="0.25">
      <c r="B244" s="5"/>
    </row>
    <row r="245" spans="2:2" s="4" customFormat="1" x14ac:dyDescent="0.25">
      <c r="B245" s="5"/>
    </row>
    <row r="246" spans="2:2" s="4" customFormat="1" x14ac:dyDescent="0.25">
      <c r="B246" s="5"/>
    </row>
    <row r="247" spans="2:2" s="4" customFormat="1" x14ac:dyDescent="0.25">
      <c r="B247" s="5"/>
    </row>
    <row r="248" spans="2:2" s="4" customFormat="1" x14ac:dyDescent="0.25">
      <c r="B248" s="5"/>
    </row>
    <row r="249" spans="2:2" s="4" customFormat="1" x14ac:dyDescent="0.25">
      <c r="B249" s="5"/>
    </row>
    <row r="250" spans="2:2" s="4" customFormat="1" x14ac:dyDescent="0.25">
      <c r="B250" s="5"/>
    </row>
    <row r="251" spans="2:2" s="4" customFormat="1" x14ac:dyDescent="0.25">
      <c r="B251" s="5"/>
    </row>
    <row r="252" spans="2:2" s="4" customFormat="1" x14ac:dyDescent="0.25">
      <c r="B252" s="5"/>
    </row>
    <row r="253" spans="2:2" s="4" customFormat="1" x14ac:dyDescent="0.25">
      <c r="B253" s="5"/>
    </row>
    <row r="254" spans="2:2" s="4" customFormat="1" x14ac:dyDescent="0.25">
      <c r="B254" s="5"/>
    </row>
    <row r="255" spans="2:2" s="4" customFormat="1" x14ac:dyDescent="0.25">
      <c r="B255" s="5"/>
    </row>
    <row r="256" spans="2:2" s="4" customFormat="1" x14ac:dyDescent="0.25">
      <c r="B256" s="5"/>
    </row>
    <row r="257" spans="2:2" s="4" customFormat="1" x14ac:dyDescent="0.25">
      <c r="B257" s="5"/>
    </row>
    <row r="258" spans="2:2" s="4" customFormat="1" x14ac:dyDescent="0.25">
      <c r="B258" s="5"/>
    </row>
    <row r="259" spans="2:2" s="4" customFormat="1" x14ac:dyDescent="0.25">
      <c r="B259" s="5"/>
    </row>
    <row r="260" spans="2:2" s="4" customFormat="1" x14ac:dyDescent="0.25">
      <c r="B260" s="5"/>
    </row>
    <row r="261" spans="2:2" s="4" customFormat="1" x14ac:dyDescent="0.25">
      <c r="B261" s="5"/>
    </row>
    <row r="262" spans="2:2" s="4" customFormat="1" x14ac:dyDescent="0.25">
      <c r="B262" s="5"/>
    </row>
    <row r="263" spans="2:2" s="4" customFormat="1" x14ac:dyDescent="0.25">
      <c r="B263" s="5"/>
    </row>
    <row r="264" spans="2:2" s="4" customFormat="1" x14ac:dyDescent="0.25">
      <c r="B264" s="5"/>
    </row>
    <row r="265" spans="2:2" s="4" customFormat="1" x14ac:dyDescent="0.25">
      <c r="B265" s="5"/>
    </row>
    <row r="266" spans="2:2" s="4" customFormat="1" x14ac:dyDescent="0.25">
      <c r="B266" s="5"/>
    </row>
    <row r="267" spans="2:2" s="4" customFormat="1" x14ac:dyDescent="0.25">
      <c r="B267" s="5"/>
    </row>
    <row r="268" spans="2:2" s="4" customFormat="1" x14ac:dyDescent="0.25">
      <c r="B268" s="5"/>
    </row>
    <row r="269" spans="2:2" s="4" customFormat="1" x14ac:dyDescent="0.25">
      <c r="B269" s="5"/>
    </row>
    <row r="270" spans="2:2" s="4" customFormat="1" x14ac:dyDescent="0.25">
      <c r="B270" s="5"/>
    </row>
    <row r="271" spans="2:2" s="4" customFormat="1" x14ac:dyDescent="0.25">
      <c r="B271" s="5"/>
    </row>
    <row r="272" spans="2:2" s="4" customFormat="1" x14ac:dyDescent="0.25">
      <c r="B272" s="5"/>
    </row>
    <row r="273" spans="2:2" s="4" customFormat="1" x14ac:dyDescent="0.25">
      <c r="B273" s="5"/>
    </row>
    <row r="274" spans="2:2" s="4" customFormat="1" x14ac:dyDescent="0.25">
      <c r="B274" s="5"/>
    </row>
    <row r="275" spans="2:2" s="4" customFormat="1" x14ac:dyDescent="0.25">
      <c r="B275" s="5"/>
    </row>
    <row r="276" spans="2:2" s="4" customFormat="1" x14ac:dyDescent="0.25">
      <c r="B276" s="5"/>
    </row>
    <row r="277" spans="2:2" s="4" customFormat="1" x14ac:dyDescent="0.25">
      <c r="B277" s="5"/>
    </row>
    <row r="278" spans="2:2" s="4" customFormat="1" x14ac:dyDescent="0.25">
      <c r="B278" s="5"/>
    </row>
    <row r="279" spans="2:2" s="4" customFormat="1" x14ac:dyDescent="0.25">
      <c r="B279" s="5"/>
    </row>
    <row r="280" spans="2:2" s="4" customFormat="1" x14ac:dyDescent="0.25">
      <c r="B280" s="5"/>
    </row>
    <row r="281" spans="2:2" s="4" customFormat="1" x14ac:dyDescent="0.25">
      <c r="B281" s="5"/>
    </row>
    <row r="282" spans="2:2" s="4" customFormat="1" x14ac:dyDescent="0.25">
      <c r="B282" s="5"/>
    </row>
    <row r="283" spans="2:2" s="4" customFormat="1" x14ac:dyDescent="0.25">
      <c r="B283" s="5"/>
    </row>
    <row r="284" spans="2:2" s="4" customFormat="1" x14ac:dyDescent="0.25">
      <c r="B284" s="5"/>
    </row>
    <row r="285" spans="2:2" s="4" customFormat="1" x14ac:dyDescent="0.25">
      <c r="B285" s="5"/>
    </row>
    <row r="286" spans="2:2" s="4" customFormat="1" x14ac:dyDescent="0.25">
      <c r="B286" s="5"/>
    </row>
    <row r="287" spans="2:2" s="4" customFormat="1" x14ac:dyDescent="0.25">
      <c r="B287" s="5"/>
    </row>
    <row r="288" spans="2:2" s="4" customFormat="1" x14ac:dyDescent="0.25">
      <c r="B288" s="5"/>
    </row>
    <row r="289" spans="2:9" s="4" customFormat="1" x14ac:dyDescent="0.25">
      <c r="B289" s="5"/>
    </row>
    <row r="290" spans="2:9" s="4" customFormat="1" x14ac:dyDescent="0.25">
      <c r="B290" s="5"/>
    </row>
    <row r="291" spans="2:9" s="4" customFormat="1" x14ac:dyDescent="0.25">
      <c r="B291" s="5"/>
    </row>
    <row r="292" spans="2:9" s="4" customFormat="1" x14ac:dyDescent="0.25">
      <c r="B292" s="5"/>
    </row>
    <row r="293" spans="2:9" s="4" customFormat="1" x14ac:dyDescent="0.25">
      <c r="B293" s="5"/>
      <c r="E293"/>
      <c r="F293"/>
      <c r="G293"/>
      <c r="H293"/>
      <c r="I293"/>
    </row>
    <row r="294" spans="2:9" s="4" customFormat="1" x14ac:dyDescent="0.25">
      <c r="B294" s="5"/>
      <c r="E294"/>
      <c r="F294"/>
      <c r="G294"/>
      <c r="H294"/>
      <c r="I294"/>
    </row>
    <row r="295" spans="2:9" s="4" customFormat="1" x14ac:dyDescent="0.25">
      <c r="B295" s="5"/>
      <c r="E295"/>
      <c r="F295"/>
      <c r="G295"/>
      <c r="H295"/>
      <c r="I295"/>
    </row>
    <row r="296" spans="2:9" s="4" customFormat="1" x14ac:dyDescent="0.25">
      <c r="B296" s="5"/>
      <c r="E296"/>
      <c r="F296"/>
      <c r="G296"/>
      <c r="H296"/>
      <c r="I296"/>
    </row>
  </sheetData>
  <mergeCells count="4">
    <mergeCell ref="D9:H9"/>
    <mergeCell ref="D11:H12"/>
    <mergeCell ref="D21:H21"/>
    <mergeCell ref="D24:I25"/>
  </mergeCells>
  <pageMargins left="0.75" right="0.75" top="1" bottom="1" header="0.5" footer="0.5"/>
  <pageSetup paperSize="9" scale="8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ColWidth="8.85546875" defaultRowHeight="12.75" x14ac:dyDescent="0.2"/>
  <cols>
    <col min="1" max="16384" width="8.85546875" style="30"/>
  </cols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Einleitung &amp; Vorgehensweise</vt:lpstr>
      <vt:lpstr>Simulation </vt:lpstr>
      <vt:lpstr>Simulation_Berechnungen</vt:lpstr>
      <vt:lpstr>Übung</vt:lpstr>
      <vt:lpstr>Lösung_Übung</vt:lpstr>
      <vt:lpstr>Notizblatt</vt:lpstr>
      <vt:lpstr>Lösung_Übung!Print_Area</vt:lpstr>
      <vt:lpstr>Übung!Print_Area</vt:lpstr>
    </vt:vector>
  </TitlesOfParts>
  <Company>Universität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Korner</dc:creator>
  <cp:lastModifiedBy>Patrick Meyer2 (patmeye)</cp:lastModifiedBy>
  <dcterms:created xsi:type="dcterms:W3CDTF">2005-04-08T07:36:47Z</dcterms:created>
  <dcterms:modified xsi:type="dcterms:W3CDTF">2019-02-26T12:38:29Z</dcterms:modified>
</cp:coreProperties>
</file>